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audk-my.sharepoint.com/personal/mz69nr_adm_aau_dk/Documents/Skrivebord/Ida/"/>
    </mc:Choice>
  </mc:AlternateContent>
  <xr:revisionPtr revIDLastSave="200" documentId="8_{11382631-5496-43B0-94A8-2C34F699DDB9}" xr6:coauthVersionLast="47" xr6:coauthVersionMax="47" xr10:uidLastSave="{23C71F8D-367F-48C9-9AAC-FEA66C0C5858}"/>
  <bookViews>
    <workbookView xWindow="-120" yWindow="-120" windowWidth="51840" windowHeight="21120" firstSheet="1" activeTab="1" xr2:uid="{00000000-000D-0000-FFFF-FFFF00000000}"/>
  </bookViews>
  <sheets>
    <sheet name="RULLELISTER" sheetId="5" state="hidden" r:id="rId1"/>
    <sheet name="Periodisering uk10 og 90" sheetId="6" r:id="rId2"/>
    <sheet name="Periodisering UK95 og 97" sheetId="2" r:id="rId3"/>
    <sheet name="Dokumentation" sheetId="4" r:id="rId4"/>
  </sheets>
  <externalReferences>
    <externalReference r:id="rId5"/>
  </externalReferences>
  <definedNames>
    <definedName name="OMKOSTNINGER">'[1]Periodisering uk10 og 90'!$Y$6:$Y$22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6" l="1"/>
  <c r="A14" i="6"/>
  <c r="A84" i="6"/>
  <c r="S28" i="6"/>
  <c r="Q28" i="6"/>
  <c r="A56" i="6"/>
  <c r="Q55" i="6"/>
  <c r="S54" i="6"/>
  <c r="Q54" i="6"/>
  <c r="S53" i="6"/>
  <c r="Q53" i="6"/>
  <c r="S52" i="6"/>
  <c r="Q52" i="6"/>
  <c r="S51" i="6"/>
  <c r="Q51" i="6"/>
  <c r="S50" i="6"/>
  <c r="Q50" i="6"/>
  <c r="A43" i="6"/>
  <c r="S38" i="6"/>
  <c r="Q38" i="6"/>
  <c r="S37" i="6"/>
  <c r="Q37" i="6"/>
  <c r="S36" i="6"/>
  <c r="Q36" i="6"/>
  <c r="A79" i="6"/>
  <c r="S78" i="6"/>
  <c r="Q78" i="6"/>
  <c r="S77" i="6"/>
  <c r="Q77" i="6"/>
  <c r="S76" i="6"/>
  <c r="Q76" i="6"/>
  <c r="S75" i="6"/>
  <c r="Q75" i="6"/>
  <c r="S74" i="6"/>
  <c r="Q74" i="6"/>
  <c r="S73" i="6"/>
  <c r="Q73" i="6"/>
  <c r="S72" i="6"/>
  <c r="Q72" i="6"/>
  <c r="S71" i="6"/>
  <c r="Q71" i="6"/>
  <c r="S70" i="6"/>
  <c r="Q70" i="6"/>
  <c r="S69" i="6"/>
  <c r="Q69" i="6"/>
  <c r="S68" i="6"/>
  <c r="Q68" i="6"/>
  <c r="S67" i="6"/>
  <c r="Q67" i="6"/>
  <c r="S66" i="6"/>
  <c r="Q66" i="6"/>
  <c r="S65" i="6"/>
  <c r="Q65" i="6"/>
  <c r="S64" i="6"/>
  <c r="Q64" i="6"/>
  <c r="S63" i="6"/>
  <c r="Q63" i="6"/>
  <c r="A29" i="6"/>
  <c r="S27" i="6"/>
  <c r="Q27" i="6"/>
  <c r="S26" i="6"/>
  <c r="Q26" i="6"/>
  <c r="S25" i="6"/>
  <c r="Q25" i="6"/>
  <c r="S24" i="6"/>
  <c r="Q24" i="6"/>
  <c r="S23" i="6"/>
  <c r="Q23" i="6"/>
  <c r="S22" i="6"/>
  <c r="Q22" i="6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41" i="2"/>
  <c r="G20" i="2"/>
  <c r="U20" i="2" s="1"/>
  <c r="G21" i="2"/>
  <c r="G22" i="2"/>
  <c r="U22" i="2" s="1"/>
  <c r="G23" i="2"/>
  <c r="G24" i="2"/>
  <c r="G25" i="2"/>
  <c r="G26" i="2"/>
  <c r="G27" i="2"/>
  <c r="U27" i="2" s="1"/>
  <c r="G28" i="2"/>
  <c r="G29" i="2"/>
  <c r="G30" i="2"/>
  <c r="G31" i="2"/>
  <c r="G32" i="2"/>
  <c r="G33" i="2"/>
  <c r="G34" i="2"/>
  <c r="U21" i="2"/>
  <c r="U23" i="2"/>
  <c r="U24" i="2"/>
  <c r="U25" i="2"/>
  <c r="U26" i="2"/>
  <c r="U28" i="2"/>
  <c r="U29" i="2"/>
  <c r="U30" i="2"/>
  <c r="U31" i="2"/>
  <c r="U32" i="2"/>
  <c r="U33" i="2"/>
  <c r="U34" i="2"/>
  <c r="G19" i="2"/>
  <c r="U19" i="2" s="1"/>
  <c r="G18" i="2"/>
  <c r="U18" i="2" s="1"/>
  <c r="G6" i="2"/>
  <c r="G7" i="2"/>
  <c r="G8" i="2"/>
  <c r="G9" i="2"/>
  <c r="G10" i="2"/>
  <c r="G11" i="2"/>
  <c r="G12" i="2"/>
  <c r="G5" i="2"/>
  <c r="U5" i="2" s="1"/>
  <c r="A56" i="2"/>
  <c r="A35" i="2"/>
  <c r="A13" i="2"/>
  <c r="K19" i="2" l="1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18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AD55" i="2" l="1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2" i="2"/>
  <c r="AD11" i="2"/>
  <c r="AD10" i="2"/>
  <c r="AD9" i="2"/>
  <c r="AD8" i="2"/>
  <c r="AD7" i="2"/>
  <c r="AD6" i="2"/>
  <c r="AD5" i="2"/>
  <c r="A59" i="2" l="1"/>
  <c r="J54" i="2"/>
  <c r="J55" i="2"/>
  <c r="J53" i="2"/>
  <c r="J31" i="2"/>
  <c r="J32" i="2"/>
  <c r="J33" i="2"/>
  <c r="J34" i="2"/>
  <c r="J30" i="2"/>
  <c r="AC55" i="2" l="1"/>
  <c r="AB55" i="2"/>
  <c r="AA55" i="2"/>
  <c r="Z55" i="2"/>
  <c r="Y55" i="2"/>
  <c r="W55" i="2"/>
  <c r="AC54" i="2"/>
  <c r="AB54" i="2"/>
  <c r="AA54" i="2"/>
  <c r="Z54" i="2"/>
  <c r="Y54" i="2"/>
  <c r="W54" i="2"/>
  <c r="AC53" i="2"/>
  <c r="AB53" i="2"/>
  <c r="AA53" i="2"/>
  <c r="Z53" i="2"/>
  <c r="Y53" i="2"/>
  <c r="W53" i="2"/>
  <c r="AC52" i="2"/>
  <c r="AB52" i="2"/>
  <c r="AA52" i="2"/>
  <c r="Z52" i="2"/>
  <c r="Y52" i="2"/>
  <c r="W52" i="2"/>
  <c r="AC51" i="2"/>
  <c r="AB51" i="2"/>
  <c r="AA51" i="2"/>
  <c r="Z51" i="2"/>
  <c r="Y51" i="2"/>
  <c r="W51" i="2"/>
  <c r="AC50" i="2"/>
  <c r="AB50" i="2"/>
  <c r="AA50" i="2"/>
  <c r="Z50" i="2"/>
  <c r="Y50" i="2"/>
  <c r="W50" i="2"/>
  <c r="AC49" i="2"/>
  <c r="AB49" i="2"/>
  <c r="AA49" i="2"/>
  <c r="Z49" i="2"/>
  <c r="Y49" i="2"/>
  <c r="W49" i="2"/>
  <c r="AC48" i="2"/>
  <c r="AB48" i="2"/>
  <c r="AA48" i="2"/>
  <c r="Z48" i="2"/>
  <c r="Y48" i="2"/>
  <c r="W48" i="2"/>
  <c r="AC47" i="2"/>
  <c r="AB47" i="2"/>
  <c r="AA47" i="2"/>
  <c r="Z47" i="2"/>
  <c r="Y47" i="2"/>
  <c r="W47" i="2"/>
  <c r="AC46" i="2"/>
  <c r="AB46" i="2"/>
  <c r="AA46" i="2"/>
  <c r="Z46" i="2"/>
  <c r="Y46" i="2"/>
  <c r="W46" i="2"/>
  <c r="AC45" i="2"/>
  <c r="AB45" i="2"/>
  <c r="AA45" i="2"/>
  <c r="Z45" i="2"/>
  <c r="Y45" i="2"/>
  <c r="W45" i="2"/>
  <c r="AC44" i="2"/>
  <c r="AB44" i="2"/>
  <c r="AA44" i="2"/>
  <c r="Z44" i="2"/>
  <c r="Y44" i="2"/>
  <c r="W44" i="2"/>
  <c r="AC43" i="2"/>
  <c r="AB43" i="2"/>
  <c r="AA43" i="2"/>
  <c r="Z43" i="2"/>
  <c r="Y43" i="2"/>
  <c r="W43" i="2"/>
  <c r="AC42" i="2"/>
  <c r="AB42" i="2"/>
  <c r="AA42" i="2"/>
  <c r="Z42" i="2"/>
  <c r="Y42" i="2"/>
  <c r="W42" i="2"/>
  <c r="AC41" i="2"/>
  <c r="AB41" i="2"/>
  <c r="AA41" i="2"/>
  <c r="Z41" i="2"/>
  <c r="Y41" i="2"/>
  <c r="W41" i="2"/>
  <c r="T34" i="2"/>
  <c r="R34" i="2"/>
  <c r="P34" i="2"/>
  <c r="T33" i="2"/>
  <c r="R33" i="2"/>
  <c r="P33" i="2"/>
  <c r="T32" i="2"/>
  <c r="R32" i="2"/>
  <c r="P32" i="2"/>
  <c r="T31" i="2"/>
  <c r="R31" i="2"/>
  <c r="P31" i="2"/>
  <c r="T30" i="2"/>
  <c r="R30" i="2"/>
  <c r="P30" i="2"/>
  <c r="T29" i="2"/>
  <c r="R29" i="2"/>
  <c r="P29" i="2"/>
  <c r="T28" i="2"/>
  <c r="R28" i="2"/>
  <c r="P28" i="2"/>
  <c r="T27" i="2"/>
  <c r="R27" i="2"/>
  <c r="P27" i="2"/>
  <c r="T26" i="2"/>
  <c r="R26" i="2"/>
  <c r="P26" i="2"/>
  <c r="T25" i="2"/>
  <c r="R25" i="2"/>
  <c r="P25" i="2"/>
  <c r="T24" i="2"/>
  <c r="R24" i="2"/>
  <c r="P24" i="2"/>
  <c r="T23" i="2"/>
  <c r="R23" i="2"/>
  <c r="P23" i="2"/>
  <c r="T22" i="2"/>
  <c r="R22" i="2"/>
  <c r="P22" i="2"/>
  <c r="T21" i="2"/>
  <c r="R21" i="2"/>
  <c r="P21" i="2"/>
  <c r="T20" i="2"/>
  <c r="R20" i="2"/>
  <c r="P20" i="2"/>
  <c r="T19" i="2"/>
  <c r="R19" i="2"/>
  <c r="P19" i="2"/>
  <c r="T18" i="2"/>
  <c r="R18" i="2"/>
  <c r="P18" i="2"/>
  <c r="V12" i="2"/>
  <c r="U12" i="2"/>
  <c r="T12" i="2"/>
  <c r="S12" i="2"/>
  <c r="R12" i="2"/>
  <c r="P12" i="2"/>
  <c r="V11" i="2"/>
  <c r="U11" i="2"/>
  <c r="T11" i="2"/>
  <c r="S11" i="2"/>
  <c r="R11" i="2"/>
  <c r="P11" i="2"/>
  <c r="V10" i="2"/>
  <c r="U10" i="2"/>
  <c r="T10" i="2"/>
  <c r="S10" i="2"/>
  <c r="R10" i="2"/>
  <c r="P10" i="2"/>
  <c r="V9" i="2"/>
  <c r="U9" i="2"/>
  <c r="T9" i="2"/>
  <c r="S9" i="2"/>
  <c r="R9" i="2"/>
  <c r="P9" i="2"/>
  <c r="V8" i="2"/>
  <c r="U8" i="2"/>
  <c r="T8" i="2"/>
  <c r="S8" i="2"/>
  <c r="R8" i="2"/>
  <c r="P8" i="2"/>
  <c r="V7" i="2"/>
  <c r="U7" i="2"/>
  <c r="T7" i="2"/>
  <c r="S7" i="2"/>
  <c r="R7" i="2"/>
  <c r="P7" i="2"/>
  <c r="V6" i="2"/>
  <c r="U6" i="2"/>
  <c r="T6" i="2"/>
  <c r="S6" i="2"/>
  <c r="R6" i="2"/>
  <c r="P6" i="2"/>
  <c r="V5" i="2"/>
  <c r="T5" i="2"/>
  <c r="S5" i="2"/>
  <c r="R5" i="2"/>
  <c r="P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Elsebeth Jensen</author>
  </authors>
  <commentList>
    <comment ref="AH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INDSÆT FLERE LINJER: 
Kopier linje og indsæt den som: 
INDSÆT KOPIEREDE CELLER
På den måde kommer alle formateringer med.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BEMÆRK: DER MÅ IKKE ÆNDRES KONTERING I DE GRÅ CELLER</t>
        </r>
      </text>
    </comment>
  </commentList>
</comments>
</file>

<file path=xl/sharedStrings.xml><?xml version="1.0" encoding="utf-8"?>
<sst xmlns="http://schemas.openxmlformats.org/spreadsheetml/2006/main" count="966" uniqueCount="109">
  <si>
    <t>Bilag 9A</t>
  </si>
  <si>
    <t>Kontostreng Debet</t>
  </si>
  <si>
    <t>Kontostreng Kredit</t>
  </si>
  <si>
    <t>Periodisering tilbageføres hver måned</t>
  </si>
  <si>
    <t>Debitor navn /</t>
  </si>
  <si>
    <t>Beløb</t>
  </si>
  <si>
    <t>uk</t>
  </si>
  <si>
    <t>Art</t>
  </si>
  <si>
    <t>omk.sted</t>
  </si>
  <si>
    <t>projekt</t>
  </si>
  <si>
    <t>fin</t>
  </si>
  <si>
    <t>formål</t>
  </si>
  <si>
    <t>analyse</t>
  </si>
  <si>
    <t>Aktivitet - periode</t>
  </si>
  <si>
    <t>000000</t>
  </si>
  <si>
    <t>00</t>
  </si>
  <si>
    <t>0000</t>
  </si>
  <si>
    <t>00000</t>
  </si>
  <si>
    <t>SKAL VÆLGES</t>
  </si>
  <si>
    <t>Periodisering Indtægter</t>
  </si>
  <si>
    <t>Udstyr</t>
  </si>
  <si>
    <t>Periodisering Refusioner Barsel</t>
  </si>
  <si>
    <t>Forsyningsområde</t>
  </si>
  <si>
    <t>Reparations- og vedligeholdelsesomkostninger</t>
  </si>
  <si>
    <t>Rengøring</t>
  </si>
  <si>
    <t>Rejser og befordring</t>
  </si>
  <si>
    <t>Periodisering af Indtægter</t>
  </si>
  <si>
    <t>Konsulentydelser</t>
  </si>
  <si>
    <t>Periodisering af Refusioner Barsel og Sygdom</t>
  </si>
  <si>
    <t>Revision</t>
  </si>
  <si>
    <t>Kursus (studerende og ansatte)</t>
  </si>
  <si>
    <t>Bilag 9E</t>
  </si>
  <si>
    <t>Repræsentation</t>
  </si>
  <si>
    <t>Periodisering tilbageføres opdelt i perioden</t>
  </si>
  <si>
    <t>Faktura nr. / Bilags nr.</t>
  </si>
  <si>
    <t>Edb-service</t>
  </si>
  <si>
    <t>Debitor navn - aktivitet</t>
  </si>
  <si>
    <t>Telefoni</t>
  </si>
  <si>
    <t>Periodisering Forudindtægter</t>
  </si>
  <si>
    <t>Annoncering</t>
  </si>
  <si>
    <t>Trykning + Copy-Dan</t>
  </si>
  <si>
    <t>Kontorartkl. Papir og undervisnings materialer</t>
  </si>
  <si>
    <t>Tidskrifter og Bøger</t>
  </si>
  <si>
    <t xml:space="preserve">Øvrige forbrugomkostninger </t>
  </si>
  <si>
    <t xml:space="preserve"> </t>
  </si>
  <si>
    <t>Licenser, Royalties mm.</t>
  </si>
  <si>
    <t>Notesalg (bøger, kompendier, noter)</t>
  </si>
  <si>
    <t>Bilag 9B1</t>
  </si>
  <si>
    <t xml:space="preserve">Deltagerbetaling </t>
  </si>
  <si>
    <t>Kursusvirksomhed</t>
  </si>
  <si>
    <t>uk 10-90</t>
  </si>
  <si>
    <t>Kreditor navn - aktivitet</t>
  </si>
  <si>
    <t>Gæsteboliger</t>
  </si>
  <si>
    <t>Periodisering Forudbetalt Husleje</t>
  </si>
  <si>
    <t>Øvrige</t>
  </si>
  <si>
    <t>Ordinære projekter (uk90)</t>
  </si>
  <si>
    <t>Øvrige indtægter (uk90)</t>
  </si>
  <si>
    <t>Periodisering Forudbetalt Forbrugsomkostninger</t>
  </si>
  <si>
    <t>Periodisering Forudbetalt Omkostninger</t>
  </si>
  <si>
    <t>Bilag 9B2</t>
  </si>
  <si>
    <t xml:space="preserve">Kreditor navn </t>
  </si>
  <si>
    <t>Periodisering Skyldig Husleje</t>
  </si>
  <si>
    <t>Skyldige omkostninger</t>
  </si>
  <si>
    <t>Periodisering Skyldige Omkostninger</t>
  </si>
  <si>
    <t>Kommentar</t>
  </si>
  <si>
    <t>Bilag 9H1</t>
  </si>
  <si>
    <t>Skyldig løn og beordret overarbejde</t>
  </si>
  <si>
    <t>Periode</t>
  </si>
  <si>
    <t>Periodisering VIP-løn - skyldig løn</t>
  </si>
  <si>
    <t>Periodisering VIP-frikøb - skyldig løn</t>
  </si>
  <si>
    <t>Periodisering TAP-løn - skyldig løn</t>
  </si>
  <si>
    <t>Periodisering TAP-frikøb - skyldig løn</t>
  </si>
  <si>
    <t>SUM i alt</t>
  </si>
  <si>
    <t>Kontostreng Debet Projekt - UDGIFT</t>
  </si>
  <si>
    <t>Kontostreng Kredit - INDTÆGT</t>
  </si>
  <si>
    <t>Vedr. projektnr.</t>
  </si>
  <si>
    <t>Periodisering Skyldige Forbrugsomkostninger</t>
  </si>
  <si>
    <t>Periodisering Skyldige omkostninger projekter</t>
  </si>
  <si>
    <t>Kontostreng Debet Projekt</t>
  </si>
  <si>
    <t>Kontostreng Kredit UK10</t>
  </si>
  <si>
    <t xml:space="preserve">Periodisering-Vip løn </t>
  </si>
  <si>
    <t>Periodisering-vip frikøb</t>
  </si>
  <si>
    <t>Periodisering-Tap løn</t>
  </si>
  <si>
    <t>Periodisering-Tap frikøb</t>
  </si>
  <si>
    <t>Periodisering omkon. Andet</t>
  </si>
  <si>
    <t>Periodisering omkon. Frikøb og andet</t>
  </si>
  <si>
    <t>Kontostreng Debet UK10</t>
  </si>
  <si>
    <t>Kontostreng Kredit Projekt</t>
  </si>
  <si>
    <t>Kontostreng kredit</t>
  </si>
  <si>
    <t>UDGIFTER</t>
  </si>
  <si>
    <t>INDTÆGTER</t>
  </si>
  <si>
    <t>Skyldige omkostninger Omkontering fra UK10 - F.EKS PROJEKTER DER ARBEJDES PÅ, MEN ENDNU IKKE ER OPRETTEDE                        Tilhørende LIKVIDkontering</t>
  </si>
  <si>
    <r>
      <rPr>
        <b/>
        <sz val="16"/>
        <color theme="1"/>
        <rFont val="Arial"/>
        <family val="2"/>
      </rPr>
      <t>Endnu ikke fakturerede indtægter,</t>
    </r>
    <r>
      <rPr>
        <b/>
        <sz val="11"/>
        <color theme="1"/>
        <rFont val="Arial"/>
        <family val="2"/>
      </rPr>
      <t xml:space="preserve"> salg af varer og tjenesteydelser </t>
    </r>
  </si>
  <si>
    <r>
      <t xml:space="preserve">Forudfakturerede indtægter, </t>
    </r>
    <r>
      <rPr>
        <b/>
        <sz val="11"/>
        <color theme="1"/>
        <rFont val="Arial"/>
        <family val="2"/>
      </rPr>
      <t>salg af varer og tjenesteydelser</t>
    </r>
  </si>
  <si>
    <t xml:space="preserve">"Forudbetalte" omkostninger </t>
  </si>
  <si>
    <t xml:space="preserve">Skyldige omkostninger </t>
  </si>
  <si>
    <t>Skyldige omkostninger - hvis man har en faktura, der ikke er konteret og godkendt som omkostning                                                                 Tilhørende LIKVIDkontering</t>
  </si>
  <si>
    <t xml:space="preserve">Skyldige omkostninger Omkontering fra projekt til UK10                                         </t>
  </si>
  <si>
    <t>Bilag 9C1</t>
  </si>
  <si>
    <t>Bilag 9C2</t>
  </si>
  <si>
    <t>Bilag 9C3</t>
  </si>
  <si>
    <t>Rekvireret myndighedsbetjening</t>
  </si>
  <si>
    <t>8000</t>
  </si>
  <si>
    <t>Dækker perioden</t>
  </si>
  <si>
    <t>Til</t>
  </si>
  <si>
    <t>Fra</t>
  </si>
  <si>
    <t>IT Vest midler</t>
  </si>
  <si>
    <t>Finanslovsmidler</t>
  </si>
  <si>
    <t>Tekst til bogføring (fremgår af transaktionslister)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</si>
</sst>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0"/>
    <numFmt numFmtId="166" formatCode="0_ ;[Red]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13" fillId="0" borderId="0"/>
  </cellStyleXfs>
  <cellXfs count="358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3" fillId="0" borderId="1" xfId="0" applyFont="1" applyBorder="1"/>
    <xf numFmtId="0" fontId="7" fillId="0" borderId="3" xfId="0" applyFont="1" applyBorder="1"/>
    <xf numFmtId="0" fontId="3" fillId="0" borderId="5" xfId="0" applyFont="1" applyBorder="1"/>
    <xf numFmtId="0" fontId="3" fillId="0" borderId="2" xfId="2" applyFont="1" applyBorder="1"/>
    <xf numFmtId="0" fontId="3" fillId="0" borderId="3" xfId="0" applyFont="1" applyBorder="1"/>
    <xf numFmtId="0" fontId="3" fillId="0" borderId="9" xfId="0" applyFont="1" applyBorder="1"/>
    <xf numFmtId="49" fontId="9" fillId="0" borderId="13" xfId="2" quotePrefix="1" applyNumberFormat="1" applyFont="1" applyBorder="1" applyProtection="1">
      <protection locked="0"/>
    </xf>
    <xf numFmtId="0" fontId="2" fillId="0" borderId="0" xfId="0" applyFont="1"/>
    <xf numFmtId="0" fontId="5" fillId="0" borderId="15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8" fillId="3" borderId="24" xfId="2" applyFill="1" applyBorder="1"/>
    <xf numFmtId="0" fontId="8" fillId="0" borderId="24" xfId="2" applyBorder="1" applyProtection="1">
      <protection locked="0"/>
    </xf>
    <xf numFmtId="49" fontId="8" fillId="0" borderId="25" xfId="2" applyNumberFormat="1" applyBorder="1" applyProtection="1"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8" fillId="0" borderId="28" xfId="2" applyBorder="1" applyProtection="1">
      <protection locked="0"/>
    </xf>
    <xf numFmtId="49" fontId="8" fillId="0" borderId="29" xfId="2" applyNumberFormat="1" applyBorder="1" applyProtection="1"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5" fillId="0" borderId="3" xfId="0" applyFont="1" applyBorder="1"/>
    <xf numFmtId="4" fontId="5" fillId="0" borderId="4" xfId="0" applyNumberFormat="1" applyFont="1" applyBorder="1"/>
    <xf numFmtId="0" fontId="3" fillId="4" borderId="0" xfId="0" applyFont="1" applyFill="1"/>
    <xf numFmtId="0" fontId="3" fillId="0" borderId="0" xfId="2" applyFont="1"/>
    <xf numFmtId="0" fontId="3" fillId="4" borderId="4" xfId="0" applyFont="1" applyFill="1" applyBorder="1"/>
    <xf numFmtId="0" fontId="5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17" fontId="3" fillId="4" borderId="0" xfId="0" applyNumberFormat="1" applyFont="1" applyFill="1"/>
    <xf numFmtId="49" fontId="8" fillId="0" borderId="25" xfId="2" applyNumberFormat="1" applyBorder="1" applyAlignment="1" applyProtection="1">
      <alignment horizontal="left"/>
      <protection locked="0"/>
    </xf>
    <xf numFmtId="4" fontId="3" fillId="0" borderId="0" xfId="0" applyNumberFormat="1" applyFont="1"/>
    <xf numFmtId="0" fontId="5" fillId="0" borderId="31" xfId="0" applyFont="1" applyBorder="1" applyAlignment="1" applyProtection="1">
      <alignment horizontal="left"/>
      <protection locked="0"/>
    </xf>
    <xf numFmtId="164" fontId="5" fillId="0" borderId="0" xfId="1" applyFont="1" applyBorder="1"/>
    <xf numFmtId="0" fontId="5" fillId="0" borderId="0" xfId="2" applyFont="1"/>
    <xf numFmtId="0" fontId="3" fillId="0" borderId="4" xfId="0" applyFont="1" applyBorder="1"/>
    <xf numFmtId="0" fontId="8" fillId="0" borderId="11" xfId="2" applyBorder="1" applyProtection="1">
      <protection locked="0"/>
    </xf>
    <xf numFmtId="49" fontId="8" fillId="0" borderId="13" xfId="2" quotePrefix="1" applyNumberFormat="1" applyBorder="1" applyProtection="1">
      <protection locked="0"/>
    </xf>
    <xf numFmtId="49" fontId="8" fillId="0" borderId="13" xfId="2" applyNumberFormat="1" applyBorder="1" applyProtection="1"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9" fillId="3" borderId="24" xfId="2" applyFont="1" applyFill="1" applyBorder="1"/>
    <xf numFmtId="49" fontId="9" fillId="0" borderId="25" xfId="2" applyNumberFormat="1" applyFont="1" applyBorder="1" applyProtection="1">
      <protection locked="0"/>
    </xf>
    <xf numFmtId="49" fontId="9" fillId="0" borderId="25" xfId="2" applyNumberFormat="1" applyFont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left"/>
      <protection locked="0"/>
    </xf>
    <xf numFmtId="49" fontId="8" fillId="0" borderId="25" xfId="2" quotePrefix="1" applyNumberFormat="1" applyBorder="1" applyProtection="1">
      <protection locked="0"/>
    </xf>
    <xf numFmtId="49" fontId="8" fillId="0" borderId="29" xfId="2" quotePrefix="1" applyNumberFormat="1" applyBorder="1" applyProtection="1">
      <protection locked="0"/>
    </xf>
    <xf numFmtId="4" fontId="5" fillId="4" borderId="4" xfId="0" applyNumberFormat="1" applyFont="1" applyFill="1" applyBorder="1"/>
    <xf numFmtId="4" fontId="5" fillId="0" borderId="0" xfId="0" applyNumberFormat="1" applyFont="1"/>
    <xf numFmtId="0" fontId="3" fillId="0" borderId="35" xfId="0" applyFont="1" applyBorder="1"/>
    <xf numFmtId="0" fontId="3" fillId="0" borderId="36" xfId="2" applyFont="1" applyBorder="1" applyAlignment="1">
      <alignment horizontal="left"/>
    </xf>
    <xf numFmtId="0" fontId="3" fillId="0" borderId="37" xfId="2" applyFont="1" applyBorder="1" applyAlignment="1">
      <alignment horizontal="left"/>
    </xf>
    <xf numFmtId="0" fontId="3" fillId="0" borderId="37" xfId="2" applyFont="1" applyBorder="1"/>
    <xf numFmtId="0" fontId="3" fillId="0" borderId="38" xfId="2" applyFont="1" applyBorder="1" applyAlignment="1">
      <alignment horizontal="left"/>
    </xf>
    <xf numFmtId="0" fontId="3" fillId="0" borderId="39" xfId="2" applyFont="1" applyBorder="1" applyAlignment="1">
      <alignment horizontal="left"/>
    </xf>
    <xf numFmtId="49" fontId="8" fillId="0" borderId="40" xfId="2" applyNumberFormat="1" applyBorder="1" applyProtection="1">
      <protection locked="0"/>
    </xf>
    <xf numFmtId="49" fontId="8" fillId="0" borderId="41" xfId="2" applyNumberFormat="1" applyBorder="1" applyProtection="1">
      <protection locked="0"/>
    </xf>
    <xf numFmtId="49" fontId="9" fillId="0" borderId="41" xfId="2" applyNumberFormat="1" applyFont="1" applyBorder="1" applyProtection="1">
      <protection locked="0"/>
    </xf>
    <xf numFmtId="49" fontId="8" fillId="0" borderId="33" xfId="2" applyNumberFormat="1" applyBorder="1" applyProtection="1">
      <protection locked="0"/>
    </xf>
    <xf numFmtId="4" fontId="5" fillId="0" borderId="44" xfId="0" applyNumberFormat="1" applyFont="1" applyBorder="1"/>
    <xf numFmtId="0" fontId="3" fillId="0" borderId="2" xfId="0" applyFont="1" applyBorder="1"/>
    <xf numFmtId="0" fontId="6" fillId="0" borderId="0" xfId="0" applyFont="1"/>
    <xf numFmtId="0" fontId="3" fillId="0" borderId="15" xfId="0" applyFont="1" applyBorder="1" applyAlignment="1" applyProtection="1">
      <alignment horizontal="left"/>
      <protection locked="0"/>
    </xf>
    <xf numFmtId="0" fontId="3" fillId="0" borderId="3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36" xfId="3" applyFont="1" applyBorder="1" applyAlignment="1">
      <alignment horizontal="left"/>
    </xf>
    <xf numFmtId="0" fontId="3" fillId="0" borderId="37" xfId="3" applyFont="1" applyBorder="1" applyAlignment="1">
      <alignment horizontal="left"/>
    </xf>
    <xf numFmtId="0" fontId="3" fillId="0" borderId="37" xfId="3" applyFont="1" applyBorder="1"/>
    <xf numFmtId="0" fontId="3" fillId="0" borderId="38" xfId="3" applyFont="1" applyBorder="1" applyAlignment="1">
      <alignment horizontal="left"/>
    </xf>
    <xf numFmtId="0" fontId="3" fillId="0" borderId="39" xfId="3" applyFont="1" applyBorder="1" applyAlignment="1">
      <alignment horizontal="left"/>
    </xf>
    <xf numFmtId="0" fontId="8" fillId="0" borderId="11" xfId="3" applyBorder="1" applyProtection="1">
      <protection locked="0"/>
    </xf>
    <xf numFmtId="0" fontId="9" fillId="3" borderId="13" xfId="3" applyFont="1" applyFill="1" applyBorder="1"/>
    <xf numFmtId="49" fontId="8" fillId="0" borderId="13" xfId="3" applyNumberFormat="1" applyBorder="1" applyProtection="1">
      <protection locked="0"/>
    </xf>
    <xf numFmtId="0" fontId="8" fillId="3" borderId="13" xfId="3" applyFill="1" applyBorder="1" applyAlignment="1">
      <alignment horizontal="left"/>
    </xf>
    <xf numFmtId="0" fontId="8" fillId="3" borderId="11" xfId="3" applyFill="1" applyBorder="1"/>
    <xf numFmtId="0" fontId="8" fillId="3" borderId="13" xfId="3" applyFill="1" applyBorder="1"/>
    <xf numFmtId="0" fontId="8" fillId="3" borderId="13" xfId="3" quotePrefix="1" applyFill="1" applyBorder="1"/>
    <xf numFmtId="0" fontId="9" fillId="3" borderId="25" xfId="3" applyFont="1" applyFill="1" applyBorder="1"/>
    <xf numFmtId="49" fontId="8" fillId="4" borderId="13" xfId="3" applyNumberFormat="1" applyFill="1" applyBorder="1"/>
    <xf numFmtId="0" fontId="8" fillId="3" borderId="14" xfId="3" applyFill="1" applyBorder="1" applyAlignment="1">
      <alignment horizontal="left"/>
    </xf>
    <xf numFmtId="0" fontId="8" fillId="3" borderId="14" xfId="3" quotePrefix="1" applyFill="1" applyBorder="1"/>
    <xf numFmtId="0" fontId="8" fillId="0" borderId="24" xfId="3" applyBorder="1" applyProtection="1">
      <protection locked="0"/>
    </xf>
    <xf numFmtId="0" fontId="8" fillId="3" borderId="25" xfId="3" applyFill="1" applyBorder="1"/>
    <xf numFmtId="49" fontId="8" fillId="0" borderId="25" xfId="3" applyNumberFormat="1" applyBorder="1" applyProtection="1">
      <protection locked="0"/>
    </xf>
    <xf numFmtId="0" fontId="8" fillId="3" borderId="25" xfId="3" applyFill="1" applyBorder="1" applyAlignment="1">
      <alignment horizontal="left"/>
    </xf>
    <xf numFmtId="0" fontId="8" fillId="3" borderId="24" xfId="3" applyFill="1" applyBorder="1"/>
    <xf numFmtId="0" fontId="8" fillId="3" borderId="25" xfId="3" quotePrefix="1" applyFill="1" applyBorder="1"/>
    <xf numFmtId="0" fontId="8" fillId="3" borderId="41" xfId="3" quotePrefix="1" applyFill="1" applyBorder="1"/>
    <xf numFmtId="0" fontId="8" fillId="3" borderId="26" xfId="3" applyFill="1" applyBorder="1" applyAlignment="1">
      <alignment horizontal="left"/>
    </xf>
    <xf numFmtId="0" fontId="8" fillId="3" borderId="26" xfId="3" quotePrefix="1" applyFill="1" applyBorder="1"/>
    <xf numFmtId="49" fontId="9" fillId="0" borderId="25" xfId="3" applyNumberFormat="1" applyFont="1" applyBorder="1" applyProtection="1">
      <protection locked="0"/>
    </xf>
    <xf numFmtId="0" fontId="9" fillId="3" borderId="25" xfId="3" applyFont="1" applyFill="1" applyBorder="1" applyAlignment="1">
      <alignment horizontal="left"/>
    </xf>
    <xf numFmtId="0" fontId="9" fillId="3" borderId="24" xfId="3" applyFont="1" applyFill="1" applyBorder="1"/>
    <xf numFmtId="0" fontId="9" fillId="3" borderId="25" xfId="3" quotePrefix="1" applyFont="1" applyFill="1" applyBorder="1"/>
    <xf numFmtId="49" fontId="9" fillId="4" borderId="13" xfId="3" applyNumberFormat="1" applyFont="1" applyFill="1" applyBorder="1"/>
    <xf numFmtId="0" fontId="9" fillId="3" borderId="26" xfId="3" applyFont="1" applyFill="1" applyBorder="1" applyAlignment="1">
      <alignment horizontal="left"/>
    </xf>
    <xf numFmtId="0" fontId="9" fillId="3" borderId="26" xfId="3" quotePrefix="1" applyFont="1" applyFill="1" applyBorder="1"/>
    <xf numFmtId="49" fontId="8" fillId="3" borderId="25" xfId="3" quotePrefix="1" applyNumberFormat="1" applyFill="1" applyBorder="1"/>
    <xf numFmtId="49" fontId="8" fillId="3" borderId="26" xfId="3" quotePrefix="1" applyNumberFormat="1" applyFill="1" applyBorder="1"/>
    <xf numFmtId="0" fontId="8" fillId="0" borderId="28" xfId="3" applyBorder="1" applyProtection="1">
      <protection locked="0"/>
    </xf>
    <xf numFmtId="0" fontId="8" fillId="3" borderId="29" xfId="3" applyFill="1" applyBorder="1"/>
    <xf numFmtId="49" fontId="8" fillId="0" borderId="29" xfId="3" applyNumberFormat="1" applyBorder="1" applyProtection="1">
      <protection locked="0"/>
    </xf>
    <xf numFmtId="0" fontId="8" fillId="3" borderId="29" xfId="3" applyFill="1" applyBorder="1" applyAlignment="1">
      <alignment horizontal="left"/>
    </xf>
    <xf numFmtId="0" fontId="8" fillId="3" borderId="28" xfId="3" applyFill="1" applyBorder="1"/>
    <xf numFmtId="49" fontId="8" fillId="3" borderId="29" xfId="3" quotePrefix="1" applyNumberFormat="1" applyFill="1" applyBorder="1"/>
    <xf numFmtId="0" fontId="8" fillId="3" borderId="30" xfId="3" applyFill="1" applyBorder="1" applyAlignment="1">
      <alignment horizontal="left"/>
    </xf>
    <xf numFmtId="49" fontId="8" fillId="3" borderId="30" xfId="3" quotePrefix="1" applyNumberFormat="1" applyFill="1" applyBorder="1"/>
    <xf numFmtId="0" fontId="3" fillId="0" borderId="44" xfId="0" applyFont="1" applyBorder="1"/>
    <xf numFmtId="0" fontId="5" fillId="3" borderId="4" xfId="3" applyFont="1" applyFill="1" applyBorder="1"/>
    <xf numFmtId="0" fontId="5" fillId="3" borderId="2" xfId="3" applyFont="1" applyFill="1" applyBorder="1"/>
    <xf numFmtId="0" fontId="5" fillId="3" borderId="2" xfId="3" quotePrefix="1" applyFont="1" applyFill="1" applyBorder="1"/>
    <xf numFmtId="0" fontId="5" fillId="3" borderId="3" xfId="3" quotePrefix="1" applyFont="1" applyFill="1" applyBorder="1"/>
    <xf numFmtId="49" fontId="9" fillId="4" borderId="25" xfId="3" applyNumberFormat="1" applyFont="1" applyFill="1" applyBorder="1" applyAlignment="1">
      <alignment horizontal="left"/>
    </xf>
    <xf numFmtId="49" fontId="8" fillId="4" borderId="25" xfId="3" applyNumberFormat="1" applyFill="1" applyBorder="1" applyAlignment="1">
      <alignment horizontal="left"/>
    </xf>
    <xf numFmtId="0" fontId="8" fillId="3" borderId="29" xfId="3" quotePrefix="1" applyFill="1" applyBorder="1"/>
    <xf numFmtId="0" fontId="8" fillId="3" borderId="30" xfId="3" quotePrefix="1" applyFill="1" applyBorder="1"/>
    <xf numFmtId="0" fontId="8" fillId="0" borderId="46" xfId="3" applyBorder="1" applyProtection="1">
      <protection locked="0"/>
    </xf>
    <xf numFmtId="0" fontId="8" fillId="3" borderId="48" xfId="3" applyFill="1" applyBorder="1"/>
    <xf numFmtId="49" fontId="8" fillId="0" borderId="48" xfId="3" applyNumberFormat="1" applyBorder="1" applyProtection="1">
      <protection locked="0"/>
    </xf>
    <xf numFmtId="0" fontId="8" fillId="3" borderId="48" xfId="3" applyFill="1" applyBorder="1" applyAlignment="1">
      <alignment horizontal="left"/>
    </xf>
    <xf numFmtId="0" fontId="8" fillId="3" borderId="43" xfId="3" applyFill="1" applyBorder="1" applyAlignment="1">
      <alignment horizontal="left"/>
    </xf>
    <xf numFmtId="0" fontId="8" fillId="3" borderId="46" xfId="3" applyFill="1" applyBorder="1"/>
    <xf numFmtId="0" fontId="8" fillId="3" borderId="48" xfId="3" quotePrefix="1" applyFill="1" applyBorder="1"/>
    <xf numFmtId="0" fontId="8" fillId="3" borderId="43" xfId="3" quotePrefix="1" applyFill="1" applyBorder="1"/>
    <xf numFmtId="0" fontId="3" fillId="0" borderId="49" xfId="0" applyFont="1" applyBorder="1"/>
    <xf numFmtId="0" fontId="9" fillId="3" borderId="17" xfId="3" applyFont="1" applyFill="1" applyBorder="1"/>
    <xf numFmtId="49" fontId="9" fillId="0" borderId="17" xfId="3" applyNumberFormat="1" applyFont="1" applyBorder="1" applyProtection="1">
      <protection locked="0"/>
    </xf>
    <xf numFmtId="0" fontId="9" fillId="3" borderId="17" xfId="3" applyFont="1" applyFill="1" applyBorder="1" applyAlignment="1">
      <alignment horizontal="left"/>
    </xf>
    <xf numFmtId="0" fontId="9" fillId="3" borderId="16" xfId="3" applyFont="1" applyFill="1" applyBorder="1"/>
    <xf numFmtId="0" fontId="9" fillId="3" borderId="17" xfId="3" quotePrefix="1" applyFont="1" applyFill="1" applyBorder="1"/>
    <xf numFmtId="0" fontId="9" fillId="3" borderId="50" xfId="3" quotePrefix="1" applyFont="1" applyFill="1" applyBorder="1"/>
    <xf numFmtId="0" fontId="3" fillId="0" borderId="45" xfId="0" applyFont="1" applyBorder="1"/>
    <xf numFmtId="0" fontId="9" fillId="3" borderId="18" xfId="3" applyFont="1" applyFill="1" applyBorder="1" applyAlignment="1">
      <alignment horizontal="left"/>
    </xf>
    <xf numFmtId="0" fontId="9" fillId="3" borderId="18" xfId="3" quotePrefix="1" applyFont="1" applyFill="1" applyBorder="1"/>
    <xf numFmtId="0" fontId="3" fillId="0" borderId="42" xfId="0" applyFont="1" applyBorder="1"/>
    <xf numFmtId="49" fontId="8" fillId="0" borderId="29" xfId="3" applyNumberFormat="1" applyBorder="1" applyAlignment="1" applyProtection="1">
      <alignment horizontal="left"/>
      <protection locked="0"/>
    </xf>
    <xf numFmtId="49" fontId="8" fillId="0" borderId="30" xfId="3" applyNumberFormat="1" applyBorder="1" applyAlignment="1" applyProtection="1">
      <alignment horizontal="left"/>
      <protection locked="0"/>
    </xf>
    <xf numFmtId="165" fontId="3" fillId="0" borderId="4" xfId="3" applyNumberFormat="1" applyFont="1" applyBorder="1"/>
    <xf numFmtId="165" fontId="3" fillId="0" borderId="2" xfId="3" applyNumberFormat="1" applyFont="1" applyBorder="1"/>
    <xf numFmtId="165" fontId="3" fillId="3" borderId="4" xfId="3" applyNumberFormat="1" applyFont="1" applyFill="1" applyBorder="1"/>
    <xf numFmtId="165" fontId="3" fillId="3" borderId="2" xfId="3" applyNumberFormat="1" applyFont="1" applyFill="1" applyBorder="1"/>
    <xf numFmtId="166" fontId="5" fillId="3" borderId="4" xfId="3" applyNumberFormat="1" applyFont="1" applyFill="1" applyBorder="1"/>
    <xf numFmtId="166" fontId="5" fillId="3" borderId="2" xfId="3" applyNumberFormat="1" applyFont="1" applyFill="1" applyBorder="1"/>
    <xf numFmtId="166" fontId="5" fillId="3" borderId="2" xfId="3" quotePrefix="1" applyNumberFormat="1" applyFont="1" applyFill="1" applyBorder="1"/>
    <xf numFmtId="166" fontId="5" fillId="3" borderId="3" xfId="3" quotePrefix="1" applyNumberFormat="1" applyFont="1" applyFill="1" applyBorder="1"/>
    <xf numFmtId="165" fontId="3" fillId="0" borderId="0" xfId="0" applyNumberFormat="1" applyFont="1"/>
    <xf numFmtId="49" fontId="9" fillId="4" borderId="25" xfId="3" applyNumberFormat="1" applyFont="1" applyFill="1" applyBorder="1"/>
    <xf numFmtId="49" fontId="8" fillId="4" borderId="25" xfId="3" applyNumberFormat="1" applyFill="1" applyBorder="1"/>
    <xf numFmtId="49" fontId="9" fillId="0" borderId="13" xfId="3" applyNumberFormat="1" applyFont="1" applyBorder="1" applyProtection="1">
      <protection locked="0"/>
    </xf>
    <xf numFmtId="0" fontId="9" fillId="3" borderId="13" xfId="3" applyFont="1" applyFill="1" applyBorder="1" applyAlignment="1">
      <alignment horizontal="left"/>
    </xf>
    <xf numFmtId="0" fontId="9" fillId="3" borderId="11" xfId="3" applyFont="1" applyFill="1" applyBorder="1"/>
    <xf numFmtId="0" fontId="9" fillId="3" borderId="13" xfId="3" quotePrefix="1" applyFont="1" applyFill="1" applyBorder="1"/>
    <xf numFmtId="0" fontId="9" fillId="3" borderId="14" xfId="3" quotePrefix="1" applyFont="1" applyFill="1" applyBorder="1"/>
    <xf numFmtId="0" fontId="9" fillId="3" borderId="14" xfId="3" applyFont="1" applyFill="1" applyBorder="1" applyAlignment="1">
      <alignment horizontal="left"/>
    </xf>
    <xf numFmtId="0" fontId="3" fillId="0" borderId="47" xfId="0" applyFont="1" applyBorder="1"/>
    <xf numFmtId="0" fontId="5" fillId="0" borderId="4" xfId="3" applyFont="1" applyBorder="1"/>
    <xf numFmtId="0" fontId="5" fillId="0" borderId="2" xfId="3" applyFont="1" applyBorder="1"/>
    <xf numFmtId="0" fontId="5" fillId="0" borderId="2" xfId="3" quotePrefix="1" applyFont="1" applyBorder="1"/>
    <xf numFmtId="0" fontId="5" fillId="0" borderId="3" xfId="3" quotePrefix="1" applyFont="1" applyBorder="1"/>
    <xf numFmtId="4" fontId="5" fillId="5" borderId="10" xfId="1" applyNumberFormat="1" applyFont="1" applyFill="1" applyBorder="1" applyProtection="1">
      <protection locked="0"/>
    </xf>
    <xf numFmtId="4" fontId="3" fillId="5" borderId="10" xfId="1" applyNumberFormat="1" applyFont="1" applyFill="1" applyBorder="1" applyProtection="1">
      <protection locked="0"/>
    </xf>
    <xf numFmtId="4" fontId="3" fillId="5" borderId="23" xfId="0" applyNumberFormat="1" applyFont="1" applyFill="1" applyBorder="1" applyProtection="1">
      <protection locked="0"/>
    </xf>
    <xf numFmtId="4" fontId="5" fillId="5" borderId="10" xfId="0" applyNumberFormat="1" applyFont="1" applyFill="1" applyBorder="1" applyProtection="1">
      <protection locked="0"/>
    </xf>
    <xf numFmtId="4" fontId="5" fillId="5" borderId="23" xfId="0" applyNumberFormat="1" applyFont="1" applyFill="1" applyBorder="1" applyProtection="1">
      <protection locked="0"/>
    </xf>
    <xf numFmtId="2" fontId="5" fillId="4" borderId="4" xfId="1" applyNumberFormat="1" applyFont="1" applyFill="1" applyBorder="1"/>
    <xf numFmtId="0" fontId="11" fillId="0" borderId="0" xfId="0" applyFont="1"/>
    <xf numFmtId="0" fontId="9" fillId="0" borderId="12" xfId="2" applyFont="1" applyBorder="1"/>
    <xf numFmtId="4" fontId="5" fillId="0" borderId="9" xfId="0" applyNumberFormat="1" applyFont="1" applyBorder="1"/>
    <xf numFmtId="0" fontId="8" fillId="0" borderId="25" xfId="2" applyBorder="1"/>
    <xf numFmtId="0" fontId="7" fillId="0" borderId="0" xfId="0" applyFont="1"/>
    <xf numFmtId="0" fontId="7" fillId="0" borderId="22" xfId="0" applyFont="1" applyBorder="1"/>
    <xf numFmtId="0" fontId="0" fillId="0" borderId="22" xfId="0" applyBorder="1"/>
    <xf numFmtId="0" fontId="9" fillId="0" borderId="25" xfId="3" applyFont="1" applyBorder="1" applyProtection="1">
      <protection locked="0"/>
    </xf>
    <xf numFmtId="0" fontId="8" fillId="0" borderId="25" xfId="3" applyBorder="1" applyProtection="1">
      <protection locked="0"/>
    </xf>
    <xf numFmtId="0" fontId="8" fillId="0" borderId="48" xfId="2" applyBorder="1"/>
    <xf numFmtId="0" fontId="8" fillId="0" borderId="29" xfId="2" applyBorder="1"/>
    <xf numFmtId="0" fontId="8" fillId="0" borderId="51" xfId="2" applyBorder="1"/>
    <xf numFmtId="0" fontId="9" fillId="0" borderId="13" xfId="2" applyFont="1" applyBorder="1"/>
    <xf numFmtId="0" fontId="9" fillId="6" borderId="13" xfId="2" applyFont="1" applyFill="1" applyBorder="1"/>
    <xf numFmtId="0" fontId="8" fillId="6" borderId="12" xfId="2" applyFill="1" applyBorder="1"/>
    <xf numFmtId="0" fontId="8" fillId="6" borderId="24" xfId="2" applyFill="1" applyBorder="1"/>
    <xf numFmtId="0" fontId="9" fillId="6" borderId="25" xfId="2" applyFont="1" applyFill="1" applyBorder="1"/>
    <xf numFmtId="0" fontId="8" fillId="6" borderId="28" xfId="2" applyFill="1" applyBorder="1"/>
    <xf numFmtId="0" fontId="8" fillId="6" borderId="11" xfId="2" applyFill="1" applyBorder="1"/>
    <xf numFmtId="0" fontId="9" fillId="6" borderId="13" xfId="3" applyFont="1" applyFill="1" applyBorder="1"/>
    <xf numFmtId="0" fontId="9" fillId="6" borderId="25" xfId="3" applyFont="1" applyFill="1" applyBorder="1"/>
    <xf numFmtId="0" fontId="9" fillId="6" borderId="17" xfId="3" applyFont="1" applyFill="1" applyBorder="1"/>
    <xf numFmtId="0" fontId="9" fillId="6" borderId="25" xfId="0" applyFont="1" applyFill="1" applyBorder="1"/>
    <xf numFmtId="0" fontId="8" fillId="6" borderId="32" xfId="2" applyFill="1" applyBorder="1"/>
    <xf numFmtId="0" fontId="5" fillId="0" borderId="4" xfId="2" applyFont="1" applyBorder="1"/>
    <xf numFmtId="0" fontId="5" fillId="0" borderId="2" xfId="2" applyFont="1" applyBorder="1"/>
    <xf numFmtId="49" fontId="5" fillId="0" borderId="2" xfId="2" applyNumberFormat="1" applyFont="1" applyBorder="1"/>
    <xf numFmtId="49" fontId="5" fillId="0" borderId="3" xfId="2" applyNumberFormat="1" applyFont="1" applyBorder="1"/>
    <xf numFmtId="0" fontId="14" fillId="6" borderId="25" xfId="2" applyFont="1" applyFill="1" applyBorder="1"/>
    <xf numFmtId="49" fontId="8" fillId="3" borderId="13" xfId="3" applyNumberFormat="1" applyFill="1" applyBorder="1" applyAlignment="1">
      <alignment horizontal="left"/>
    </xf>
    <xf numFmtId="0" fontId="3" fillId="0" borderId="6" xfId="3" applyFont="1" applyBorder="1" applyAlignment="1">
      <alignment horizontal="left"/>
    </xf>
    <xf numFmtId="0" fontId="0" fillId="0" borderId="48" xfId="0" applyBorder="1"/>
    <xf numFmtId="165" fontId="3" fillId="0" borderId="45" xfId="3" applyNumberFormat="1" applyFont="1" applyBorder="1"/>
    <xf numFmtId="49" fontId="9" fillId="0" borderId="25" xfId="2" quotePrefix="1" applyNumberFormat="1" applyFont="1" applyBorder="1" applyProtection="1">
      <protection locked="0"/>
    </xf>
    <xf numFmtId="0" fontId="8" fillId="6" borderId="13" xfId="2" quotePrefix="1" applyFill="1" applyBorder="1"/>
    <xf numFmtId="0" fontId="5" fillId="0" borderId="2" xfId="2" quotePrefix="1" applyFont="1" applyBorder="1"/>
    <xf numFmtId="0" fontId="5" fillId="0" borderId="45" xfId="0" applyFont="1" applyBorder="1"/>
    <xf numFmtId="0" fontId="3" fillId="0" borderId="22" xfId="0" applyFont="1" applyBorder="1"/>
    <xf numFmtId="0" fontId="5" fillId="0" borderId="0" xfId="2" quotePrefix="1" applyFont="1"/>
    <xf numFmtId="49" fontId="5" fillId="0" borderId="0" xfId="2" applyNumberFormat="1" applyFont="1"/>
    <xf numFmtId="4" fontId="5" fillId="4" borderId="1" xfId="0" applyNumberFormat="1" applyFont="1" applyFill="1" applyBorder="1"/>
    <xf numFmtId="0" fontId="3" fillId="0" borderId="53" xfId="0" applyFont="1" applyBorder="1" applyAlignment="1" applyProtection="1">
      <alignment horizontal="left"/>
      <protection locked="0"/>
    </xf>
    <xf numFmtId="0" fontId="3" fillId="0" borderId="54" xfId="0" applyFont="1" applyBorder="1" applyAlignment="1" applyProtection="1">
      <alignment horizontal="left"/>
      <protection locked="0"/>
    </xf>
    <xf numFmtId="0" fontId="3" fillId="0" borderId="55" xfId="2" applyFont="1" applyBorder="1" applyAlignment="1">
      <alignment horizontal="left"/>
    </xf>
    <xf numFmtId="0" fontId="5" fillId="0" borderId="44" xfId="2" applyFont="1" applyBorder="1"/>
    <xf numFmtId="0" fontId="5" fillId="0" borderId="45" xfId="2" applyFont="1" applyBorder="1"/>
    <xf numFmtId="0" fontId="5" fillId="0" borderId="45" xfId="2" quotePrefix="1" applyFont="1" applyBorder="1"/>
    <xf numFmtId="0" fontId="5" fillId="0" borderId="47" xfId="2" applyFont="1" applyBorder="1"/>
    <xf numFmtId="0" fontId="3" fillId="0" borderId="45" xfId="2" applyFont="1" applyBorder="1"/>
    <xf numFmtId="0" fontId="3" fillId="0" borderId="47" xfId="2" applyFont="1" applyBorder="1"/>
    <xf numFmtId="0" fontId="9" fillId="0" borderId="25" xfId="2" applyFont="1" applyBorder="1"/>
    <xf numFmtId="49" fontId="8" fillId="0" borderId="26" xfId="2" quotePrefix="1" applyNumberFormat="1" applyBorder="1" applyProtection="1">
      <protection locked="0"/>
    </xf>
    <xf numFmtId="0" fontId="8" fillId="0" borderId="46" xfId="2" applyBorder="1" applyProtection="1">
      <protection locked="0"/>
    </xf>
    <xf numFmtId="49" fontId="9" fillId="0" borderId="48" xfId="2" quotePrefix="1" applyNumberFormat="1" applyFont="1" applyBorder="1" applyProtection="1">
      <protection locked="0"/>
    </xf>
    <xf numFmtId="49" fontId="8" fillId="0" borderId="48" xfId="2" applyNumberFormat="1" applyBorder="1" applyProtection="1">
      <protection locked="0"/>
    </xf>
    <xf numFmtId="49" fontId="8" fillId="0" borderId="43" xfId="2" quotePrefix="1" applyNumberFormat="1" applyBorder="1" applyProtection="1">
      <protection locked="0"/>
    </xf>
    <xf numFmtId="0" fontId="3" fillId="0" borderId="44" xfId="2" applyFont="1" applyBorder="1"/>
    <xf numFmtId="49" fontId="8" fillId="0" borderId="48" xfId="2" quotePrefix="1" applyNumberFormat="1" applyBorder="1" applyProtection="1">
      <protection locked="0"/>
    </xf>
    <xf numFmtId="0" fontId="5" fillId="0" borderId="57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58" xfId="0" applyFont="1" applyBorder="1" applyAlignment="1" applyProtection="1">
      <alignment horizontal="left"/>
      <protection locked="0"/>
    </xf>
    <xf numFmtId="49" fontId="8" fillId="0" borderId="40" xfId="2" quotePrefix="1" applyNumberFormat="1" applyBorder="1" applyAlignment="1" applyProtection="1">
      <alignment horizontal="left"/>
      <protection locked="0"/>
    </xf>
    <xf numFmtId="49" fontId="8" fillId="0" borderId="41" xfId="2" quotePrefix="1" applyNumberFormat="1" applyBorder="1" applyAlignment="1" applyProtection="1">
      <alignment horizontal="left"/>
      <protection locked="0"/>
    </xf>
    <xf numFmtId="49" fontId="8" fillId="0" borderId="60" xfId="2" quotePrefix="1" applyNumberFormat="1" applyBorder="1" applyAlignment="1" applyProtection="1">
      <alignment horizontal="left"/>
      <protection locked="0"/>
    </xf>
    <xf numFmtId="49" fontId="8" fillId="0" borderId="60" xfId="2" applyNumberFormat="1" applyBorder="1" applyProtection="1">
      <protection locked="0"/>
    </xf>
    <xf numFmtId="0" fontId="5" fillId="0" borderId="44" xfId="0" applyFont="1" applyBorder="1"/>
    <xf numFmtId="0" fontId="5" fillId="0" borderId="45" xfId="0" quotePrefix="1" applyFont="1" applyBorder="1"/>
    <xf numFmtId="0" fontId="5" fillId="0" borderId="47" xfId="0" applyFont="1" applyBorder="1"/>
    <xf numFmtId="0" fontId="8" fillId="6" borderId="14" xfId="2" quotePrefix="1" applyFill="1" applyBorder="1"/>
    <xf numFmtId="0" fontId="8" fillId="6" borderId="25" xfId="2" quotePrefix="1" applyFill="1" applyBorder="1"/>
    <xf numFmtId="0" fontId="8" fillId="6" borderId="26" xfId="2" quotePrefix="1" applyFill="1" applyBorder="1"/>
    <xf numFmtId="0" fontId="8" fillId="6" borderId="56" xfId="2" applyFill="1" applyBorder="1"/>
    <xf numFmtId="0" fontId="8" fillId="6" borderId="48" xfId="2" quotePrefix="1" applyFill="1" applyBorder="1"/>
    <xf numFmtId="0" fontId="8" fillId="6" borderId="43" xfId="2" quotePrefix="1" applyFill="1" applyBorder="1"/>
    <xf numFmtId="0" fontId="9" fillId="6" borderId="48" xfId="2" applyFont="1" applyFill="1" applyBorder="1"/>
    <xf numFmtId="0" fontId="8" fillId="6" borderId="46" xfId="2" applyFill="1" applyBorder="1"/>
    <xf numFmtId="0" fontId="3" fillId="0" borderId="1" xfId="0" applyFont="1" applyBorder="1" applyAlignment="1" applyProtection="1">
      <alignment horizontal="left"/>
      <protection locked="0"/>
    </xf>
    <xf numFmtId="0" fontId="3" fillId="0" borderId="61" xfId="0" applyFont="1" applyBorder="1" applyAlignment="1" applyProtection="1">
      <alignment horizontal="left"/>
      <protection locked="0"/>
    </xf>
    <xf numFmtId="0" fontId="9" fillId="6" borderId="13" xfId="0" applyFont="1" applyFill="1" applyBorder="1"/>
    <xf numFmtId="0" fontId="9" fillId="6" borderId="29" xfId="2" applyFont="1" applyFill="1" applyBorder="1"/>
    <xf numFmtId="0" fontId="8" fillId="6" borderId="29" xfId="2" quotePrefix="1" applyFill="1" applyBorder="1"/>
    <xf numFmtId="0" fontId="8" fillId="6" borderId="30" xfId="2" quotePrefix="1" applyFill="1" applyBorder="1"/>
    <xf numFmtId="0" fontId="9" fillId="6" borderId="48" xfId="0" applyFont="1" applyFill="1" applyBorder="1"/>
    <xf numFmtId="0" fontId="5" fillId="0" borderId="9" xfId="0" applyFont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45" xfId="0" applyFont="1" applyBorder="1"/>
    <xf numFmtId="0" fontId="8" fillId="6" borderId="11" xfId="3" applyFont="1" applyFill="1" applyBorder="1"/>
    <xf numFmtId="0" fontId="8" fillId="6" borderId="13" xfId="2" quotePrefix="1" applyFont="1" applyFill="1" applyBorder="1"/>
    <xf numFmtId="0" fontId="8" fillId="6" borderId="13" xfId="3" quotePrefix="1" applyFont="1" applyFill="1" applyBorder="1"/>
    <xf numFmtId="49" fontId="8" fillId="0" borderId="13" xfId="2" applyNumberFormat="1" applyFont="1" applyBorder="1" applyProtection="1">
      <protection locked="0"/>
    </xf>
    <xf numFmtId="49" fontId="8" fillId="0" borderId="13" xfId="2" quotePrefix="1" applyNumberFormat="1" applyFont="1" applyBorder="1" applyProtection="1">
      <protection locked="0"/>
    </xf>
    <xf numFmtId="49" fontId="8" fillId="0" borderId="14" xfId="2" quotePrefix="1" applyNumberFormat="1" applyFont="1" applyBorder="1" applyProtection="1">
      <protection locked="0"/>
    </xf>
    <xf numFmtId="0" fontId="8" fillId="0" borderId="11" xfId="2" applyFont="1" applyBorder="1" applyProtection="1">
      <protection locked="0"/>
    </xf>
    <xf numFmtId="0" fontId="8" fillId="0" borderId="24" xfId="2" applyFont="1" applyBorder="1" applyProtection="1">
      <protection locked="0"/>
    </xf>
    <xf numFmtId="0" fontId="8" fillId="0" borderId="63" xfId="2" applyBorder="1" applyProtection="1">
      <protection locked="0"/>
    </xf>
    <xf numFmtId="0" fontId="9" fillId="7" borderId="64" xfId="2" applyFont="1" applyFill="1" applyBorder="1"/>
    <xf numFmtId="49" fontId="8" fillId="0" borderId="64" xfId="2" quotePrefix="1" applyNumberFormat="1" applyBorder="1" applyProtection="1">
      <protection locked="0"/>
    </xf>
    <xf numFmtId="49" fontId="8" fillId="0" borderId="64" xfId="2" applyNumberFormat="1" applyBorder="1" applyProtection="1">
      <protection locked="0"/>
    </xf>
    <xf numFmtId="49" fontId="9" fillId="0" borderId="64" xfId="2" quotePrefix="1" applyNumberFormat="1" applyFont="1" applyBorder="1" applyProtection="1">
      <protection locked="0"/>
    </xf>
    <xf numFmtId="49" fontId="8" fillId="0" borderId="65" xfId="2" quotePrefix="1" applyNumberFormat="1" applyBorder="1" applyProtection="1">
      <protection locked="0"/>
    </xf>
    <xf numFmtId="0" fontId="8" fillId="6" borderId="66" xfId="2" applyFill="1" applyBorder="1"/>
    <xf numFmtId="0" fontId="9" fillId="6" borderId="64" xfId="2" applyFont="1" applyFill="1" applyBorder="1"/>
    <xf numFmtId="0" fontId="8" fillId="6" borderId="64" xfId="2" quotePrefix="1" applyFill="1" applyBorder="1"/>
    <xf numFmtId="0" fontId="8" fillId="6" borderId="65" xfId="2" quotePrefix="1" applyFill="1" applyBorder="1"/>
    <xf numFmtId="0" fontId="9" fillId="7" borderId="25" xfId="2" applyFont="1" applyFill="1" applyBorder="1"/>
    <xf numFmtId="0" fontId="8" fillId="0" borderId="24" xfId="3" applyFont="1" applyBorder="1" applyProtection="1">
      <protection locked="0"/>
    </xf>
    <xf numFmtId="0" fontId="8" fillId="0" borderId="16" xfId="3" applyFont="1" applyBorder="1" applyProtection="1">
      <protection locked="0"/>
    </xf>
    <xf numFmtId="0" fontId="8" fillId="0" borderId="11" xfId="3" applyFont="1" applyBorder="1" applyProtection="1">
      <protection locked="0"/>
    </xf>
    <xf numFmtId="0" fontId="9" fillId="6" borderId="48" xfId="3" applyFont="1" applyFill="1" applyBorder="1"/>
    <xf numFmtId="0" fontId="9" fillId="6" borderId="29" xfId="3" applyFont="1" applyFill="1" applyBorder="1"/>
    <xf numFmtId="0" fontId="9" fillId="6" borderId="0" xfId="3" applyFont="1" applyFill="1" applyBorder="1"/>
    <xf numFmtId="0" fontId="3" fillId="0" borderId="67" xfId="3" applyFont="1" applyBorder="1" applyAlignment="1">
      <alignment horizontal="left"/>
    </xf>
    <xf numFmtId="0" fontId="9" fillId="0" borderId="17" xfId="3" applyFont="1" applyBorder="1" applyProtection="1">
      <protection locked="0"/>
    </xf>
    <xf numFmtId="0" fontId="9" fillId="0" borderId="48" xfId="3" applyFont="1" applyBorder="1" applyProtection="1">
      <protection locked="0"/>
    </xf>
    <xf numFmtId="0" fontId="8" fillId="0" borderId="48" xfId="3" applyBorder="1" applyProtection="1">
      <protection locked="0"/>
    </xf>
    <xf numFmtId="0" fontId="9" fillId="0" borderId="29" xfId="3" applyFont="1" applyBorder="1" applyProtection="1">
      <protection locked="0"/>
    </xf>
    <xf numFmtId="0" fontId="9" fillId="0" borderId="13" xfId="3" applyFont="1" applyBorder="1" applyProtection="1">
      <protection locked="0"/>
    </xf>
    <xf numFmtId="0" fontId="9" fillId="0" borderId="13" xfId="3" applyFont="1" applyFill="1" applyBorder="1"/>
    <xf numFmtId="0" fontId="9" fillId="6" borderId="52" xfId="3" applyFont="1" applyFill="1" applyBorder="1"/>
    <xf numFmtId="0" fontId="8" fillId="6" borderId="13" xfId="3" applyFont="1" applyFill="1" applyBorder="1" applyAlignment="1">
      <alignment horizontal="left"/>
    </xf>
    <xf numFmtId="49" fontId="8" fillId="0" borderId="25" xfId="3" applyNumberFormat="1" applyFont="1" applyBorder="1" applyProtection="1">
      <protection locked="0"/>
    </xf>
    <xf numFmtId="49" fontId="8" fillId="0" borderId="48" xfId="3" applyNumberFormat="1" applyFont="1" applyBorder="1" applyProtection="1">
      <protection locked="0"/>
    </xf>
    <xf numFmtId="49" fontId="8" fillId="0" borderId="17" xfId="3" applyNumberFormat="1" applyFont="1" applyBorder="1" applyProtection="1">
      <protection locked="0"/>
    </xf>
    <xf numFmtId="49" fontId="8" fillId="0" borderId="13" xfId="3" applyNumberFormat="1" applyFont="1" applyBorder="1" applyProtection="1">
      <protection locked="0"/>
    </xf>
    <xf numFmtId="0" fontId="0" fillId="0" borderId="17" xfId="0" applyFont="1" applyBorder="1"/>
    <xf numFmtId="49" fontId="8" fillId="0" borderId="14" xfId="3" applyNumberFormat="1" applyFont="1" applyBorder="1" applyProtection="1">
      <protection locked="0"/>
    </xf>
    <xf numFmtId="0" fontId="0" fillId="0" borderId="25" xfId="0" applyFont="1" applyBorder="1"/>
    <xf numFmtId="49" fontId="8" fillId="0" borderId="26" xfId="3" applyNumberFormat="1" applyFont="1" applyBorder="1" applyProtection="1">
      <protection locked="0"/>
    </xf>
    <xf numFmtId="49" fontId="8" fillId="0" borderId="29" xfId="3" applyNumberFormat="1" applyFont="1" applyBorder="1" applyProtection="1">
      <protection locked="0"/>
    </xf>
    <xf numFmtId="0" fontId="0" fillId="0" borderId="48" xfId="0" applyFont="1" applyBorder="1"/>
    <xf numFmtId="49" fontId="8" fillId="0" borderId="30" xfId="3" applyNumberFormat="1" applyFont="1" applyBorder="1" applyProtection="1">
      <protection locked="0"/>
    </xf>
    <xf numFmtId="49" fontId="8" fillId="0" borderId="48" xfId="3" applyNumberFormat="1" applyFont="1" applyBorder="1" applyAlignment="1" applyProtection="1">
      <alignment horizontal="left"/>
      <protection locked="0"/>
    </xf>
    <xf numFmtId="49" fontId="8" fillId="0" borderId="43" xfId="3" applyNumberFormat="1" applyFont="1" applyBorder="1" applyAlignment="1" applyProtection="1">
      <alignment horizontal="left"/>
      <protection locked="0"/>
    </xf>
    <xf numFmtId="49" fontId="8" fillId="0" borderId="17" xfId="3" applyNumberFormat="1" applyFont="1" applyBorder="1" applyAlignment="1" applyProtection="1">
      <alignment horizontal="left"/>
      <protection locked="0"/>
    </xf>
    <xf numFmtId="49" fontId="8" fillId="0" borderId="18" xfId="3" applyNumberFormat="1" applyFont="1" applyBorder="1" applyAlignment="1" applyProtection="1">
      <alignment horizontal="left"/>
      <protection locked="0"/>
    </xf>
    <xf numFmtId="49" fontId="8" fillId="0" borderId="25" xfId="3" applyNumberFormat="1" applyFont="1" applyBorder="1" applyAlignment="1" applyProtection="1">
      <alignment horizontal="left"/>
      <protection locked="0"/>
    </xf>
    <xf numFmtId="49" fontId="8" fillId="0" borderId="26" xfId="3" applyNumberFormat="1" applyFont="1" applyBorder="1" applyAlignment="1" applyProtection="1">
      <alignment horizontal="left"/>
      <protection locked="0"/>
    </xf>
    <xf numFmtId="49" fontId="8" fillId="0" borderId="43" xfId="3" applyNumberFormat="1" applyFont="1" applyBorder="1" applyProtection="1">
      <protection locked="0"/>
    </xf>
    <xf numFmtId="49" fontId="8" fillId="0" borderId="18" xfId="3" applyNumberFormat="1" applyFont="1" applyBorder="1" applyProtection="1">
      <protection locked="0"/>
    </xf>
    <xf numFmtId="0" fontId="9" fillId="6" borderId="64" xfId="3" applyFont="1" applyFill="1" applyBorder="1"/>
    <xf numFmtId="0" fontId="8" fillId="0" borderId="28" xfId="3" applyFont="1" applyBorder="1" applyProtection="1">
      <protection locked="0"/>
    </xf>
    <xf numFmtId="0" fontId="8" fillId="0" borderId="46" xfId="3" applyFont="1" applyBorder="1" applyProtection="1">
      <protection locked="0"/>
    </xf>
    <xf numFmtId="0" fontId="8" fillId="6" borderId="17" xfId="3" applyFont="1" applyFill="1" applyBorder="1" applyAlignment="1">
      <alignment horizontal="left"/>
    </xf>
    <xf numFmtId="49" fontId="8" fillId="0" borderId="13" xfId="3" applyNumberFormat="1" applyFont="1" applyBorder="1" applyAlignment="1" applyProtection="1">
      <alignment horizontal="left"/>
      <protection locked="0"/>
    </xf>
    <xf numFmtId="49" fontId="8" fillId="0" borderId="14" xfId="3" applyNumberFormat="1" applyFont="1" applyBorder="1" applyAlignment="1" applyProtection="1">
      <alignment horizontal="left"/>
      <protection locked="0"/>
    </xf>
    <xf numFmtId="0" fontId="8" fillId="6" borderId="52" xfId="3" applyFont="1" applyFill="1" applyBorder="1" applyAlignment="1">
      <alignment horizontal="left"/>
    </xf>
    <xf numFmtId="0" fontId="8" fillId="6" borderId="48" xfId="3" applyFont="1" applyFill="1" applyBorder="1" applyAlignment="1">
      <alignment horizontal="left"/>
    </xf>
    <xf numFmtId="0" fontId="8" fillId="6" borderId="25" xfId="3" applyFont="1" applyFill="1" applyBorder="1" applyAlignment="1">
      <alignment horizontal="left"/>
    </xf>
    <xf numFmtId="0" fontId="8" fillId="6" borderId="29" xfId="3" applyFont="1" applyFill="1" applyBorder="1" applyAlignment="1">
      <alignment horizontal="left"/>
    </xf>
    <xf numFmtId="0" fontId="8" fillId="6" borderId="38" xfId="3" applyFont="1" applyFill="1" applyBorder="1" applyAlignment="1">
      <alignment horizontal="left"/>
    </xf>
    <xf numFmtId="0" fontId="8" fillId="6" borderId="17" xfId="3" applyFill="1" applyBorder="1" applyAlignment="1">
      <alignment horizontal="left"/>
    </xf>
    <xf numFmtId="0" fontId="8" fillId="6" borderId="64" xfId="3" applyFont="1" applyFill="1" applyBorder="1" applyAlignment="1">
      <alignment horizontal="left"/>
    </xf>
    <xf numFmtId="0" fontId="3" fillId="0" borderId="5" xfId="0" applyFont="1" applyBorder="1" applyAlignment="1" applyProtection="1">
      <alignment horizontal="left"/>
      <protection locked="0"/>
    </xf>
    <xf numFmtId="0" fontId="16" fillId="0" borderId="5" xfId="0" applyFont="1" applyBorder="1"/>
    <xf numFmtId="4" fontId="5" fillId="8" borderId="21" xfId="0" applyNumberFormat="1" applyFont="1" applyFill="1" applyBorder="1" applyProtection="1">
      <protection locked="0"/>
    </xf>
    <xf numFmtId="4" fontId="3" fillId="8" borderId="21" xfId="0" applyNumberFormat="1" applyFont="1" applyFill="1" applyBorder="1" applyProtection="1">
      <protection locked="0"/>
    </xf>
    <xf numFmtId="4" fontId="3" fillId="8" borderId="31" xfId="0" applyNumberFormat="1" applyFont="1" applyFill="1" applyBorder="1" applyProtection="1">
      <protection locked="0"/>
    </xf>
    <xf numFmtId="4" fontId="5" fillId="8" borderId="20" xfId="0" applyNumberFormat="1" applyFont="1" applyFill="1" applyBorder="1" applyProtection="1">
      <protection locked="0"/>
    </xf>
    <xf numFmtId="4" fontId="5" fillId="8" borderId="15" xfId="0" applyNumberFormat="1" applyFont="1" applyFill="1" applyBorder="1" applyProtection="1">
      <protection locked="0"/>
    </xf>
    <xf numFmtId="4" fontId="3" fillId="8" borderId="27" xfId="0" applyNumberFormat="1" applyFont="1" applyFill="1" applyBorder="1" applyProtection="1">
      <protection locked="0"/>
    </xf>
    <xf numFmtId="4" fontId="3" fillId="8" borderId="15" xfId="0" applyNumberFormat="1" applyFont="1" applyFill="1" applyBorder="1" applyProtection="1">
      <protection locked="0"/>
    </xf>
    <xf numFmtId="4" fontId="3" fillId="8" borderId="10" xfId="0" applyNumberFormat="1" applyFont="1" applyFill="1" applyBorder="1" applyProtection="1">
      <protection locked="0"/>
    </xf>
    <xf numFmtId="4" fontId="3" fillId="8" borderId="23" xfId="0" applyNumberFormat="1" applyFont="1" applyFill="1" applyBorder="1" applyProtection="1">
      <protection locked="0"/>
    </xf>
    <xf numFmtId="4" fontId="3" fillId="8" borderId="59" xfId="0" applyNumberFormat="1" applyFont="1" applyFill="1" applyBorder="1" applyProtection="1">
      <protection locked="0"/>
    </xf>
    <xf numFmtId="4" fontId="3" fillId="8" borderId="57" xfId="0" applyNumberFormat="1" applyFont="1" applyFill="1" applyBorder="1" applyProtection="1">
      <protection locked="0"/>
    </xf>
    <xf numFmtId="4" fontId="3" fillId="8" borderId="58" xfId="0" applyNumberFormat="1" applyFont="1" applyFill="1" applyBorder="1" applyProtection="1">
      <protection locked="0"/>
    </xf>
    <xf numFmtId="164" fontId="3" fillId="8" borderId="10" xfId="1" applyFont="1" applyFill="1" applyBorder="1" applyProtection="1">
      <protection locked="0"/>
    </xf>
    <xf numFmtId="164" fontId="5" fillId="8" borderId="10" xfId="1" applyFont="1" applyFill="1" applyBorder="1" applyProtection="1">
      <protection locked="0"/>
    </xf>
    <xf numFmtId="4" fontId="3" fillId="8" borderId="57" xfId="1" applyNumberFormat="1" applyFont="1" applyFill="1" applyBorder="1" applyProtection="1">
      <protection locked="0"/>
    </xf>
    <xf numFmtId="4" fontId="3" fillId="8" borderId="10" xfId="1" applyNumberFormat="1" applyFont="1" applyFill="1" applyBorder="1" applyProtection="1">
      <protection locked="0"/>
    </xf>
    <xf numFmtId="4" fontId="5" fillId="8" borderId="23" xfId="0" applyNumberFormat="1" applyFont="1" applyFill="1" applyBorder="1" applyProtection="1">
      <protection locked="0"/>
    </xf>
    <xf numFmtId="4" fontId="3" fillId="8" borderId="23" xfId="1" applyNumberFormat="1" applyFont="1" applyFill="1" applyBorder="1" applyProtection="1">
      <protection locked="0"/>
    </xf>
    <xf numFmtId="4" fontId="3" fillId="8" borderId="59" xfId="1" applyNumberFormat="1" applyFont="1" applyFill="1" applyBorder="1" applyProtection="1">
      <protection locked="0"/>
    </xf>
    <xf numFmtId="0" fontId="5" fillId="0" borderId="22" xfId="0" applyFont="1" applyBorder="1"/>
    <xf numFmtId="0" fontId="3" fillId="0" borderId="0" xfId="0" applyFont="1" applyBorder="1"/>
    <xf numFmtId="0" fontId="3" fillId="0" borderId="62" xfId="0" applyFont="1" applyBorder="1"/>
    <xf numFmtId="0" fontId="5" fillId="0" borderId="62" xfId="0" applyFont="1" applyBorder="1"/>
    <xf numFmtId="0" fontId="5" fillId="0" borderId="21" xfId="3" applyFont="1" applyBorder="1" applyAlignment="1" applyProtection="1">
      <alignment horizontal="left"/>
      <protection locked="0"/>
    </xf>
    <xf numFmtId="0" fontId="3" fillId="0" borderId="27" xfId="3" applyFont="1" applyBorder="1" applyAlignment="1" applyProtection="1">
      <alignment horizontal="left"/>
      <protection locked="0"/>
    </xf>
    <xf numFmtId="0" fontId="3" fillId="0" borderId="31" xfId="3" applyFont="1" applyBorder="1" applyAlignment="1" applyProtection="1">
      <alignment horizontal="left"/>
      <protection locked="0"/>
    </xf>
    <xf numFmtId="0" fontId="5" fillId="0" borderId="20" xfId="3" applyFont="1" applyBorder="1" applyAlignment="1" applyProtection="1">
      <alignment horizontal="left"/>
      <protection locked="0"/>
    </xf>
    <xf numFmtId="0" fontId="16" fillId="0" borderId="1" xfId="0" applyFont="1" applyBorder="1"/>
    <xf numFmtId="0" fontId="9" fillId="3" borderId="32" xfId="3" applyFont="1" applyFill="1" applyBorder="1"/>
    <xf numFmtId="0" fontId="8" fillId="3" borderId="32" xfId="3" applyFill="1" applyBorder="1"/>
    <xf numFmtId="0" fontId="8" fillId="6" borderId="14" xfId="3" quotePrefix="1" applyFont="1" applyFill="1" applyBorder="1"/>
    <xf numFmtId="0" fontId="9" fillId="6" borderId="8" xfId="3" applyFont="1" applyFill="1" applyBorder="1"/>
    <xf numFmtId="0" fontId="9" fillId="6" borderId="6" xfId="3" applyFont="1" applyFill="1" applyBorder="1"/>
    <xf numFmtId="0" fontId="9" fillId="6" borderId="6" xfId="2" quotePrefix="1" applyFont="1" applyFill="1" applyBorder="1"/>
    <xf numFmtId="0" fontId="9" fillId="6" borderId="6" xfId="3" quotePrefix="1" applyFont="1" applyFill="1" applyBorder="1"/>
    <xf numFmtId="0" fontId="9" fillId="6" borderId="7" xfId="3" quotePrefix="1" applyFont="1" applyFill="1" applyBorder="1"/>
  </cellXfs>
  <cellStyles count="5">
    <cellStyle name="Komma" xfId="1" builtinId="3"/>
    <cellStyle name="Normal" xfId="0" builtinId="0"/>
    <cellStyle name="Normal 13" xfId="4" xr:uid="{00000000-0005-0000-0000-000002000000}"/>
    <cellStyle name="Normal 2" xfId="2" xr:uid="{00000000-0005-0000-0000-000003000000}"/>
    <cellStyle name="Normal 2 2" xfId="3" xr:uid="{00000000-0005-0000-0000-000004000000}"/>
  </cellStyles>
  <dxfs count="6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numFmt numFmtId="0" formatCode="General"/>
      <fill>
        <patternFill patternType="solid">
          <bgColor theme="1"/>
        </patternFill>
      </fill>
    </dxf>
    <dxf>
      <fill>
        <patternFill>
          <bgColor theme="1"/>
        </patternFill>
      </fill>
    </dxf>
    <dxf>
      <numFmt numFmtId="0" formatCode="General"/>
      <fill>
        <patternFill patternType="solid">
          <bgColor theme="1"/>
        </patternFill>
      </fill>
    </dxf>
  </dxfs>
  <tableStyles count="0" defaultTableStyle="TableStyleMedium2" defaultPivotStyle="PivotStyleLight16"/>
  <colors>
    <mruColors>
      <color rgb="FFF2BD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57</xdr:row>
      <xdr:rowOff>0</xdr:rowOff>
    </xdr:from>
    <xdr:to>
      <xdr:col>15</xdr:col>
      <xdr:colOff>57150</xdr:colOff>
      <xdr:row>57</xdr:row>
      <xdr:rowOff>57150</xdr:rowOff>
    </xdr:to>
    <xdr:pic>
      <xdr:nvPicPr>
        <xdr:cNvPr id="2" name="Picture 1" descr="http://adm31.adm.aau.dk:8000/OA_HTML/cabo/images/swan/t.gif">
          <a:extLst>
            <a:ext uri="{FF2B5EF4-FFF2-40B4-BE49-F238E27FC236}">
              <a16:creationId xmlns:a16="http://schemas.microsoft.com/office/drawing/2014/main" id="{E807C5E8-63DC-415C-8197-76F4E0A6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9353550"/>
          <a:ext cx="57150" cy="5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15</xdr:col>
      <xdr:colOff>0</xdr:colOff>
      <xdr:row>57</xdr:row>
      <xdr:rowOff>0</xdr:rowOff>
    </xdr:from>
    <xdr:ext cx="47625" cy="47625"/>
    <xdr:pic>
      <xdr:nvPicPr>
        <xdr:cNvPr id="3" name="Billede 2" descr="http://adm31.adm.aau.dk:8000/OA_HTML/cabo/images/swan/t.gif">
          <a:extLst>
            <a:ext uri="{FF2B5EF4-FFF2-40B4-BE49-F238E27FC236}">
              <a16:creationId xmlns:a16="http://schemas.microsoft.com/office/drawing/2014/main" id="{50822B8A-4978-45D6-81C2-F9F13FCD6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93535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57</xdr:row>
      <xdr:rowOff>0</xdr:rowOff>
    </xdr:from>
    <xdr:ext cx="47625" cy="47625"/>
    <xdr:pic>
      <xdr:nvPicPr>
        <xdr:cNvPr id="4" name="Billede 3" descr="http://adm31.adm.aau.dk:8000/OA_HTML/cabo/images/swan/t.gif">
          <a:extLst>
            <a:ext uri="{FF2B5EF4-FFF2-40B4-BE49-F238E27FC236}">
              <a16:creationId xmlns:a16="http://schemas.microsoft.com/office/drawing/2014/main" id="{12E6A474-0140-4F5A-B01A-AF8CAB130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3535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0</xdr:colOff>
      <xdr:row>52</xdr:row>
      <xdr:rowOff>0</xdr:rowOff>
    </xdr:from>
    <xdr:ext cx="57150" cy="57150"/>
    <xdr:pic>
      <xdr:nvPicPr>
        <xdr:cNvPr id="5" name="Picture 1" descr="http://adm31.adm.aau.dk:8000/OA_HTML/cabo/images/swan/t.gif">
          <a:extLst>
            <a:ext uri="{FF2B5EF4-FFF2-40B4-BE49-F238E27FC236}">
              <a16:creationId xmlns:a16="http://schemas.microsoft.com/office/drawing/2014/main" id="{4A8A4DB5-2BB1-4737-8749-C6603FA7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9704844"/>
          <a:ext cx="57150" cy="5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0</xdr:colOff>
      <xdr:row>52</xdr:row>
      <xdr:rowOff>0</xdr:rowOff>
    </xdr:from>
    <xdr:ext cx="47625" cy="47625"/>
    <xdr:pic>
      <xdr:nvPicPr>
        <xdr:cNvPr id="6" name="Billede 5" descr="http://adm31.adm.aau.dk:8000/OA_HTML/cabo/images/swan/t.gif">
          <a:extLst>
            <a:ext uri="{FF2B5EF4-FFF2-40B4-BE49-F238E27FC236}">
              <a16:creationId xmlns:a16="http://schemas.microsoft.com/office/drawing/2014/main" id="{AA768D06-FDAA-434F-BCAC-D9B16255C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9704844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52</xdr:row>
      <xdr:rowOff>0</xdr:rowOff>
    </xdr:from>
    <xdr:ext cx="47625" cy="47625"/>
    <xdr:pic>
      <xdr:nvPicPr>
        <xdr:cNvPr id="7" name="Billede 6" descr="http://adm31.adm.aau.dk:8000/OA_HTML/cabo/images/swan/t.gif">
          <a:extLst>
            <a:ext uri="{FF2B5EF4-FFF2-40B4-BE49-F238E27FC236}">
              <a16:creationId xmlns:a16="http://schemas.microsoft.com/office/drawing/2014/main" id="{D659118A-28CA-419A-A65E-9BD7CCA6D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0" y="19704844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okonomi.aau.dk/digitalAssets/449/2018/Nov-18/TOTAL%20Periodiseringsbilag%20MED%20ALT%20-%20NOV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isering uk10 og 90"/>
      <sheetName val="Periodisering UK95 og 97"/>
      <sheetName val="BneWorkBookProperties"/>
      <sheetName val="BneLog"/>
      <sheetName val="Kontrol ark"/>
      <sheetName val="Periodiseringsenheder"/>
      <sheetName val="LØB-Bilag 9E forudfak-indtægter"/>
      <sheetName val="LØB-Bilag 9B1 forudbetalte omk"/>
      <sheetName val="LØB-Bilag 9H1 Skyldig lønomk."/>
      <sheetName val="LØB-Bilag 9H2 Forudbet lønomk"/>
    </sheetNames>
    <sheetDataSet>
      <sheetData sheetId="0">
        <row r="6">
          <cell r="Y6" t="str">
            <v>SKAL VÆLGES</v>
          </cell>
        </row>
        <row r="7">
          <cell r="Y7" t="str">
            <v>Udstyr</v>
          </cell>
        </row>
        <row r="8">
          <cell r="Y8" t="str">
            <v>Forsyningsområde</v>
          </cell>
        </row>
        <row r="9">
          <cell r="Y9" t="str">
            <v>Reparations- og vedligeholdelsesomkostninger</v>
          </cell>
        </row>
        <row r="10">
          <cell r="Y10" t="str">
            <v>Rengøring</v>
          </cell>
        </row>
        <row r="11">
          <cell r="Y11" t="str">
            <v>Rejser og befordring</v>
          </cell>
        </row>
        <row r="12">
          <cell r="Y12" t="str">
            <v>Konsulentydelser</v>
          </cell>
        </row>
        <row r="13">
          <cell r="Y13" t="str">
            <v>Revision</v>
          </cell>
        </row>
        <row r="14">
          <cell r="Y14" t="str">
            <v>Kursus (studerende og ansatte)</v>
          </cell>
        </row>
        <row r="15">
          <cell r="Y15" t="str">
            <v>Repræsentation</v>
          </cell>
        </row>
        <row r="16">
          <cell r="Y16" t="str">
            <v>Edb-service</v>
          </cell>
        </row>
        <row r="17">
          <cell r="Y17" t="str">
            <v>Telefoni</v>
          </cell>
        </row>
        <row r="18">
          <cell r="Y18" t="str">
            <v>Annoncering</v>
          </cell>
        </row>
        <row r="19">
          <cell r="Y19" t="str">
            <v>Trykning + Copy-Dan</v>
          </cell>
        </row>
        <row r="20">
          <cell r="Y20" t="str">
            <v>Kontorartkl. Papir og undervisnings materialer</v>
          </cell>
        </row>
        <row r="21">
          <cell r="Y21" t="str">
            <v>Tidskrifter og Bøger</v>
          </cell>
        </row>
        <row r="22">
          <cell r="Y22" t="str">
            <v xml:space="preserve">Øvrige forbrugomkostninger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I24"/>
  <sheetViews>
    <sheetView workbookViewId="0">
      <selection activeCell="I21" sqref="I21"/>
    </sheetView>
  </sheetViews>
  <sheetFormatPr defaultRowHeight="15" x14ac:dyDescent="0.25"/>
  <sheetData>
    <row r="6" spans="3:9" x14ac:dyDescent="0.25">
      <c r="C6" s="11" t="s">
        <v>89</v>
      </c>
      <c r="I6" s="11" t="s">
        <v>90</v>
      </c>
    </row>
    <row r="8" spans="3:9" x14ac:dyDescent="0.25">
      <c r="C8" s="1" t="s">
        <v>18</v>
      </c>
      <c r="I8" s="1" t="s">
        <v>18</v>
      </c>
    </row>
    <row r="9" spans="3:9" x14ac:dyDescent="0.25">
      <c r="C9" s="1" t="s">
        <v>20</v>
      </c>
      <c r="I9" s="1" t="s">
        <v>45</v>
      </c>
    </row>
    <row r="10" spans="3:9" x14ac:dyDescent="0.25">
      <c r="C10" s="1" t="s">
        <v>22</v>
      </c>
      <c r="I10" s="1" t="s">
        <v>46</v>
      </c>
    </row>
    <row r="11" spans="3:9" x14ac:dyDescent="0.25">
      <c r="C11" s="1" t="s">
        <v>23</v>
      </c>
      <c r="I11" s="1" t="s">
        <v>48</v>
      </c>
    </row>
    <row r="12" spans="3:9" x14ac:dyDescent="0.25">
      <c r="C12" s="1" t="s">
        <v>24</v>
      </c>
      <c r="I12" s="1" t="s">
        <v>49</v>
      </c>
    </row>
    <row r="13" spans="3:9" x14ac:dyDescent="0.25">
      <c r="C13" s="1" t="s">
        <v>25</v>
      </c>
      <c r="I13" s="1" t="s">
        <v>52</v>
      </c>
    </row>
    <row r="14" spans="3:9" x14ac:dyDescent="0.25">
      <c r="C14" s="1" t="s">
        <v>27</v>
      </c>
      <c r="I14" s="1" t="s">
        <v>54</v>
      </c>
    </row>
    <row r="15" spans="3:9" x14ac:dyDescent="0.25">
      <c r="C15" s="1" t="s">
        <v>29</v>
      </c>
      <c r="I15" s="1" t="s">
        <v>55</v>
      </c>
    </row>
    <row r="16" spans="3:9" x14ac:dyDescent="0.25">
      <c r="C16" s="1" t="s">
        <v>30</v>
      </c>
      <c r="I16" s="1" t="s">
        <v>56</v>
      </c>
    </row>
    <row r="17" spans="3:3" x14ac:dyDescent="0.25">
      <c r="C17" s="1" t="s">
        <v>32</v>
      </c>
    </row>
    <row r="18" spans="3:3" x14ac:dyDescent="0.25">
      <c r="C18" s="1" t="s">
        <v>35</v>
      </c>
    </row>
    <row r="19" spans="3:3" x14ac:dyDescent="0.25">
      <c r="C19" s="1" t="s">
        <v>37</v>
      </c>
    </row>
    <row r="20" spans="3:3" x14ac:dyDescent="0.25">
      <c r="C20" s="1" t="s">
        <v>39</v>
      </c>
    </row>
    <row r="21" spans="3:3" x14ac:dyDescent="0.25">
      <c r="C21" s="31" t="s">
        <v>40</v>
      </c>
    </row>
    <row r="22" spans="3:3" x14ac:dyDescent="0.25">
      <c r="C22" s="31" t="s">
        <v>41</v>
      </c>
    </row>
    <row r="23" spans="3:3" x14ac:dyDescent="0.25">
      <c r="C23" s="33" t="s">
        <v>42</v>
      </c>
    </row>
    <row r="24" spans="3:3" x14ac:dyDescent="0.25">
      <c r="C24" s="33" t="s">
        <v>43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18D8-680A-4EB5-8E9A-5B133F34A60E}">
  <dimension ref="A1:AF85"/>
  <sheetViews>
    <sheetView tabSelected="1" topLeftCell="A14" zoomScaleNormal="100" workbookViewId="0">
      <selection activeCell="Y44" sqref="Y44"/>
    </sheetView>
  </sheetViews>
  <sheetFormatPr defaultColWidth="9.140625" defaultRowHeight="14.25" x14ac:dyDescent="0.2"/>
  <cols>
    <col min="1" max="1" width="17.140625" style="1" customWidth="1"/>
    <col min="2" max="2" width="9.140625" style="1"/>
    <col min="3" max="3" width="10.85546875" style="1" customWidth="1"/>
    <col min="4" max="9" width="9.140625" style="1"/>
    <col min="10" max="10" width="12.85546875" style="1" customWidth="1"/>
    <col min="11" max="15" width="9.140625" style="1"/>
    <col min="16" max="16" width="51.42578125" style="1" customWidth="1"/>
    <col min="17" max="17" width="7.85546875" style="1" bestFit="1" customWidth="1"/>
    <col min="18" max="18" width="30.5703125" style="1" customWidth="1"/>
    <col min="19" max="19" width="8.28515625" style="1" customWidth="1"/>
    <col min="20" max="20" width="12.7109375" style="1" customWidth="1"/>
    <col min="21" max="21" width="12.42578125" style="1" customWidth="1"/>
    <col min="22" max="23" width="12.28515625" style="1" customWidth="1"/>
    <col min="24" max="24" width="15" style="1" bestFit="1" customWidth="1"/>
    <col min="25" max="16384" width="9.140625" style="1"/>
  </cols>
  <sheetData>
    <row r="1" spans="1:32" ht="15" x14ac:dyDescent="0.25">
      <c r="A1" s="205"/>
      <c r="B1" s="205"/>
      <c r="C1" s="36"/>
      <c r="D1" s="204"/>
      <c r="E1" s="205"/>
      <c r="F1" s="205"/>
      <c r="G1" s="205"/>
      <c r="H1" s="205"/>
      <c r="I1" s="27"/>
      <c r="J1" s="27"/>
      <c r="K1" s="27"/>
      <c r="L1" s="27"/>
      <c r="M1" s="27"/>
      <c r="N1" s="27"/>
      <c r="O1" s="27"/>
      <c r="P1" s="3"/>
    </row>
    <row r="2" spans="1:32" ht="15" x14ac:dyDescent="0.25">
      <c r="A2" s="205"/>
      <c r="B2" s="36"/>
      <c r="C2" s="36"/>
      <c r="D2" s="204"/>
      <c r="E2" s="205"/>
      <c r="F2" s="205"/>
      <c r="G2" s="205"/>
      <c r="H2" s="205"/>
      <c r="I2" s="27"/>
      <c r="J2" s="27"/>
      <c r="K2" s="27"/>
      <c r="L2" s="27"/>
      <c r="M2" s="27"/>
      <c r="N2" s="27"/>
      <c r="O2" s="27"/>
      <c r="P2" s="3"/>
    </row>
    <row r="3" spans="1:32" ht="21" thickBot="1" x14ac:dyDescent="0.35">
      <c r="A3" s="2" t="s">
        <v>0</v>
      </c>
      <c r="B3" s="3" t="s">
        <v>92</v>
      </c>
      <c r="C3" s="36"/>
      <c r="D3" s="204"/>
      <c r="E3" s="205"/>
      <c r="F3" s="205"/>
      <c r="G3" s="205"/>
      <c r="H3" s="205"/>
      <c r="I3" s="27"/>
      <c r="J3" s="27"/>
      <c r="K3" s="27"/>
      <c r="L3" s="27"/>
      <c r="M3" s="27"/>
      <c r="N3" s="27"/>
      <c r="O3" s="27"/>
      <c r="P3" s="3"/>
    </row>
    <row r="4" spans="1:32" ht="15.75" thickBot="1" x14ac:dyDescent="0.3">
      <c r="A4" s="4"/>
      <c r="B4" s="250" t="s">
        <v>2</v>
      </c>
      <c r="C4" s="251"/>
      <c r="D4" s="251"/>
      <c r="E4" s="251"/>
      <c r="F4" s="251"/>
      <c r="G4" s="251"/>
      <c r="H4" s="252"/>
      <c r="I4" s="251" t="s">
        <v>1</v>
      </c>
      <c r="J4" s="251"/>
      <c r="K4" s="251"/>
      <c r="L4" s="251"/>
      <c r="M4" s="251"/>
      <c r="N4" s="251"/>
      <c r="O4" s="252"/>
      <c r="P4" s="5" t="s">
        <v>3</v>
      </c>
      <c r="Q4" s="36"/>
      <c r="R4" s="6" t="s">
        <v>4</v>
      </c>
      <c r="S4" s="36"/>
      <c r="T4" s="204"/>
      <c r="U4" s="205"/>
      <c r="V4" s="205"/>
      <c r="W4" s="205"/>
      <c r="X4" s="205"/>
      <c r="Y4" s="27"/>
      <c r="Z4" s="27"/>
      <c r="AA4" s="27"/>
      <c r="AB4" s="27"/>
      <c r="AC4" s="27"/>
      <c r="AD4" s="27"/>
      <c r="AE4" s="27"/>
      <c r="AF4" s="3"/>
    </row>
    <row r="5" spans="1:32" ht="15.75" thickBot="1" x14ac:dyDescent="0.3">
      <c r="A5" s="4" t="s">
        <v>5</v>
      </c>
      <c r="B5" s="51" t="s">
        <v>6</v>
      </c>
      <c r="C5" s="52" t="s">
        <v>7</v>
      </c>
      <c r="D5" s="53" t="s">
        <v>8</v>
      </c>
      <c r="E5" s="54" t="s">
        <v>9</v>
      </c>
      <c r="F5" s="54" t="s">
        <v>10</v>
      </c>
      <c r="G5" s="54" t="s">
        <v>11</v>
      </c>
      <c r="H5" s="55" t="s">
        <v>12</v>
      </c>
      <c r="I5" s="209" t="s">
        <v>6</v>
      </c>
      <c r="J5" s="52" t="s">
        <v>7</v>
      </c>
      <c r="K5" s="53" t="s">
        <v>8</v>
      </c>
      <c r="L5" s="54" t="s">
        <v>9</v>
      </c>
      <c r="M5" s="54" t="s">
        <v>10</v>
      </c>
      <c r="N5" s="54" t="s">
        <v>11</v>
      </c>
      <c r="O5" s="55" t="s">
        <v>12</v>
      </c>
      <c r="P5" s="24" t="s">
        <v>108</v>
      </c>
      <c r="Q5" s="36"/>
      <c r="R5" s="9" t="s">
        <v>13</v>
      </c>
      <c r="S5" s="36"/>
      <c r="T5" s="204"/>
      <c r="U5" s="205"/>
      <c r="V5" s="205"/>
      <c r="W5" s="205"/>
      <c r="X5" s="205"/>
      <c r="Y5" s="27"/>
      <c r="Z5" s="27"/>
      <c r="AA5" s="27"/>
      <c r="AB5" s="27"/>
      <c r="AC5" s="27"/>
      <c r="AD5" s="27"/>
      <c r="AE5" s="27"/>
      <c r="AF5" s="3"/>
    </row>
    <row r="6" spans="1:32" ht="15" x14ac:dyDescent="0.25">
      <c r="A6" s="160"/>
      <c r="B6" s="260">
        <v>10</v>
      </c>
      <c r="C6" s="178"/>
      <c r="D6" s="10"/>
      <c r="E6" s="257" t="s">
        <v>14</v>
      </c>
      <c r="F6" s="258" t="s">
        <v>15</v>
      </c>
      <c r="G6" s="258"/>
      <c r="H6" s="259" t="s">
        <v>17</v>
      </c>
      <c r="I6" s="180">
        <v>10</v>
      </c>
      <c r="J6" s="179">
        <v>619005</v>
      </c>
      <c r="K6" s="200" t="s">
        <v>17</v>
      </c>
      <c r="L6" s="200" t="s">
        <v>14</v>
      </c>
      <c r="M6" s="200" t="s">
        <v>15</v>
      </c>
      <c r="N6" s="200" t="s">
        <v>16</v>
      </c>
      <c r="O6" s="234" t="s">
        <v>17</v>
      </c>
      <c r="P6" s="207" t="s">
        <v>19</v>
      </c>
      <c r="Q6" s="36"/>
      <c r="R6" s="12"/>
      <c r="S6" s="36"/>
      <c r="T6" s="204"/>
      <c r="U6" s="205"/>
      <c r="V6" s="205"/>
      <c r="W6" s="205"/>
      <c r="X6" s="205"/>
      <c r="Y6" s="27"/>
      <c r="Z6" s="27"/>
      <c r="AA6" s="27"/>
      <c r="AB6" s="27"/>
      <c r="AC6" s="27"/>
      <c r="AD6" s="27"/>
      <c r="AE6" s="27"/>
      <c r="AF6" s="3"/>
    </row>
    <row r="7" spans="1:32" ht="15" x14ac:dyDescent="0.25">
      <c r="A7" s="161"/>
      <c r="B7" s="17">
        <v>10</v>
      </c>
      <c r="C7" s="169"/>
      <c r="D7" s="46"/>
      <c r="E7" s="18" t="s">
        <v>14</v>
      </c>
      <c r="F7" s="46" t="s">
        <v>15</v>
      </c>
      <c r="G7" s="199"/>
      <c r="H7" s="217" t="s">
        <v>17</v>
      </c>
      <c r="I7" s="189">
        <v>10</v>
      </c>
      <c r="J7" s="182">
        <v>619005</v>
      </c>
      <c r="K7" s="235" t="s">
        <v>17</v>
      </c>
      <c r="L7" s="235" t="s">
        <v>14</v>
      </c>
      <c r="M7" s="235" t="s">
        <v>15</v>
      </c>
      <c r="N7" s="235" t="s">
        <v>16</v>
      </c>
      <c r="O7" s="236" t="s">
        <v>17</v>
      </c>
      <c r="P7" s="30"/>
      <c r="Q7" s="36"/>
      <c r="R7" s="14"/>
      <c r="S7" s="36"/>
      <c r="T7" s="204"/>
      <c r="U7" s="205"/>
      <c r="V7" s="205"/>
      <c r="W7" s="205"/>
      <c r="X7" s="205"/>
      <c r="Y7" s="27"/>
      <c r="Z7" s="27"/>
      <c r="AA7" s="27"/>
      <c r="AB7" s="27"/>
      <c r="AC7" s="27"/>
      <c r="AD7" s="27"/>
      <c r="AE7" s="27"/>
      <c r="AF7" s="3"/>
    </row>
    <row r="8" spans="1:32" ht="15" x14ac:dyDescent="0.25">
      <c r="A8" s="161"/>
      <c r="B8" s="17">
        <v>10</v>
      </c>
      <c r="C8" s="169"/>
      <c r="D8" s="46"/>
      <c r="E8" s="18" t="s">
        <v>14</v>
      </c>
      <c r="F8" s="46" t="s">
        <v>15</v>
      </c>
      <c r="G8" s="199"/>
      <c r="H8" s="217" t="s">
        <v>17</v>
      </c>
      <c r="I8" s="189">
        <v>10</v>
      </c>
      <c r="J8" s="182">
        <v>619005</v>
      </c>
      <c r="K8" s="235" t="s">
        <v>17</v>
      </c>
      <c r="L8" s="235" t="s">
        <v>14</v>
      </c>
      <c r="M8" s="235" t="s">
        <v>15</v>
      </c>
      <c r="N8" s="235" t="s">
        <v>16</v>
      </c>
      <c r="O8" s="236" t="s">
        <v>17</v>
      </c>
      <c r="P8" s="30"/>
      <c r="Q8" s="36"/>
      <c r="R8" s="14"/>
      <c r="S8" s="36"/>
      <c r="T8" s="204"/>
      <c r="U8" s="205"/>
      <c r="V8" s="205"/>
      <c r="W8" s="205"/>
      <c r="X8" s="205"/>
      <c r="Y8" s="27"/>
      <c r="Z8" s="27"/>
      <c r="AA8" s="27"/>
      <c r="AB8" s="27"/>
      <c r="AC8" s="27"/>
      <c r="AD8" s="27"/>
      <c r="AE8" s="27"/>
      <c r="AF8" s="3"/>
    </row>
    <row r="9" spans="1:32" ht="15" x14ac:dyDescent="0.25">
      <c r="A9" s="161"/>
      <c r="B9" s="17">
        <v>10</v>
      </c>
      <c r="C9" s="194">
        <v>101151</v>
      </c>
      <c r="D9" s="46"/>
      <c r="E9" s="18" t="s">
        <v>14</v>
      </c>
      <c r="F9" s="46" t="s">
        <v>15</v>
      </c>
      <c r="G9" s="199"/>
      <c r="H9" s="217" t="s">
        <v>17</v>
      </c>
      <c r="I9" s="189">
        <v>10</v>
      </c>
      <c r="J9" s="182">
        <v>619005</v>
      </c>
      <c r="K9" s="235" t="s">
        <v>17</v>
      </c>
      <c r="L9" s="235" t="s">
        <v>14</v>
      </c>
      <c r="M9" s="235" t="s">
        <v>15</v>
      </c>
      <c r="N9" s="235" t="s">
        <v>16</v>
      </c>
      <c r="O9" s="236" t="s">
        <v>17</v>
      </c>
      <c r="P9" s="30" t="s">
        <v>101</v>
      </c>
      <c r="Q9" s="36"/>
      <c r="R9" s="15"/>
      <c r="S9" s="36"/>
      <c r="T9" s="204"/>
      <c r="U9" s="205"/>
      <c r="V9" s="205"/>
      <c r="W9" s="205"/>
      <c r="X9" s="205"/>
      <c r="Y9" s="27"/>
      <c r="Z9" s="27"/>
      <c r="AA9" s="27"/>
      <c r="AB9" s="27"/>
      <c r="AC9" s="27"/>
      <c r="AD9" s="27"/>
      <c r="AE9" s="27"/>
      <c r="AF9" s="3"/>
    </row>
    <row r="10" spans="1:32" ht="15" x14ac:dyDescent="0.25">
      <c r="A10" s="162"/>
      <c r="B10" s="17">
        <v>10</v>
      </c>
      <c r="C10" s="182">
        <v>188999</v>
      </c>
      <c r="D10" s="46"/>
      <c r="E10" s="18" t="s">
        <v>14</v>
      </c>
      <c r="F10" s="18" t="s">
        <v>15</v>
      </c>
      <c r="G10" s="199"/>
      <c r="H10" s="217" t="s">
        <v>17</v>
      </c>
      <c r="I10" s="189">
        <v>10</v>
      </c>
      <c r="J10" s="182">
        <v>619000</v>
      </c>
      <c r="K10" s="235" t="s">
        <v>17</v>
      </c>
      <c r="L10" s="235" t="s">
        <v>14</v>
      </c>
      <c r="M10" s="235" t="s">
        <v>15</v>
      </c>
      <c r="N10" s="235" t="s">
        <v>16</v>
      </c>
      <c r="O10" s="236" t="s">
        <v>17</v>
      </c>
      <c r="P10" s="64" t="s">
        <v>21</v>
      </c>
      <c r="Q10" s="36"/>
      <c r="R10" s="14"/>
      <c r="S10" s="36"/>
      <c r="T10" s="204"/>
      <c r="U10" s="205"/>
      <c r="V10" s="205"/>
      <c r="W10" s="205"/>
      <c r="X10" s="205"/>
      <c r="Y10" s="27"/>
      <c r="Z10" s="27"/>
      <c r="AA10" s="27"/>
      <c r="AB10" s="27"/>
      <c r="AC10" s="27"/>
      <c r="AD10" s="27"/>
      <c r="AE10" s="27"/>
      <c r="AF10" s="3"/>
    </row>
    <row r="11" spans="1:32" ht="15" x14ac:dyDescent="0.25">
      <c r="A11" s="162"/>
      <c r="B11" s="17">
        <v>10</v>
      </c>
      <c r="C11" s="182">
        <v>188999</v>
      </c>
      <c r="D11" s="46"/>
      <c r="E11" s="18" t="s">
        <v>14</v>
      </c>
      <c r="F11" s="18" t="s">
        <v>15</v>
      </c>
      <c r="G11" s="199"/>
      <c r="H11" s="217" t="s">
        <v>17</v>
      </c>
      <c r="I11" s="189">
        <v>10</v>
      </c>
      <c r="J11" s="182">
        <v>619000</v>
      </c>
      <c r="K11" s="235" t="s">
        <v>17</v>
      </c>
      <c r="L11" s="235" t="s">
        <v>14</v>
      </c>
      <c r="M11" s="235" t="s">
        <v>15</v>
      </c>
      <c r="N11" s="235" t="s">
        <v>16</v>
      </c>
      <c r="O11" s="236" t="s">
        <v>17</v>
      </c>
      <c r="P11" s="64"/>
      <c r="Q11" s="36"/>
      <c r="R11" s="14"/>
      <c r="S11" s="36"/>
      <c r="T11" s="204"/>
      <c r="U11" s="205"/>
      <c r="V11" s="205"/>
      <c r="W11" s="205"/>
      <c r="X11" s="205"/>
      <c r="Y11" s="27"/>
      <c r="Z11" s="27"/>
      <c r="AA11" s="27"/>
      <c r="AB11" s="27"/>
      <c r="AC11" s="27"/>
      <c r="AD11" s="27"/>
      <c r="AE11" s="27"/>
      <c r="AF11" s="3"/>
    </row>
    <row r="12" spans="1:32" ht="15" x14ac:dyDescent="0.25">
      <c r="A12" s="162"/>
      <c r="B12" s="17">
        <v>10</v>
      </c>
      <c r="C12" s="182">
        <v>188999</v>
      </c>
      <c r="D12" s="46"/>
      <c r="E12" s="18" t="s">
        <v>14</v>
      </c>
      <c r="F12" s="18" t="s">
        <v>15</v>
      </c>
      <c r="G12" s="199"/>
      <c r="H12" s="217" t="s">
        <v>17</v>
      </c>
      <c r="I12" s="189">
        <v>10</v>
      </c>
      <c r="J12" s="182">
        <v>619000</v>
      </c>
      <c r="K12" s="235" t="s">
        <v>17</v>
      </c>
      <c r="L12" s="235" t="s">
        <v>14</v>
      </c>
      <c r="M12" s="235" t="s">
        <v>15</v>
      </c>
      <c r="N12" s="235" t="s">
        <v>16</v>
      </c>
      <c r="O12" s="236" t="s">
        <v>17</v>
      </c>
      <c r="P12" s="64"/>
      <c r="Q12" s="36"/>
      <c r="R12" s="14"/>
      <c r="S12" s="36"/>
      <c r="T12" s="204"/>
      <c r="U12" s="205"/>
      <c r="V12" s="205"/>
      <c r="W12" s="205"/>
      <c r="X12" s="205"/>
      <c r="Y12" s="27"/>
      <c r="Z12" s="27"/>
      <c r="AA12" s="27"/>
      <c r="AB12" s="27"/>
      <c r="AC12" s="27"/>
      <c r="AD12" s="27"/>
      <c r="AE12" s="27"/>
      <c r="AF12" s="3"/>
    </row>
    <row r="13" spans="1:32" ht="15.75" thickBot="1" x14ac:dyDescent="0.3">
      <c r="A13" s="162"/>
      <c r="B13" s="218">
        <v>10</v>
      </c>
      <c r="C13" s="240">
        <v>188999</v>
      </c>
      <c r="D13" s="219"/>
      <c r="E13" s="220" t="s">
        <v>14</v>
      </c>
      <c r="F13" s="220" t="s">
        <v>15</v>
      </c>
      <c r="G13" s="219"/>
      <c r="H13" s="221" t="s">
        <v>17</v>
      </c>
      <c r="I13" s="237">
        <v>10</v>
      </c>
      <c r="J13" s="240">
        <v>619000</v>
      </c>
      <c r="K13" s="238" t="s">
        <v>17</v>
      </c>
      <c r="L13" s="238" t="s">
        <v>14</v>
      </c>
      <c r="M13" s="238" t="s">
        <v>15</v>
      </c>
      <c r="N13" s="238" t="s">
        <v>16</v>
      </c>
      <c r="O13" s="239" t="s">
        <v>17</v>
      </c>
      <c r="P13" s="208"/>
      <c r="Q13" s="36"/>
      <c r="R13" s="23"/>
      <c r="S13" s="36"/>
      <c r="T13" s="204"/>
      <c r="U13" s="205"/>
      <c r="V13" s="205"/>
      <c r="W13" s="205"/>
      <c r="X13" s="205"/>
      <c r="Y13" s="27"/>
      <c r="Z13" s="27"/>
      <c r="AA13" s="27"/>
      <c r="AB13" s="27"/>
      <c r="AC13" s="27"/>
      <c r="AD13" s="27"/>
      <c r="AE13" s="27"/>
      <c r="AF13" s="3"/>
    </row>
    <row r="14" spans="1:32" ht="15.75" thickBot="1" x14ac:dyDescent="0.3">
      <c r="A14" s="206">
        <f>SUM(A6:A9)</f>
        <v>0</v>
      </c>
      <c r="B14" s="214"/>
      <c r="C14" s="214"/>
      <c r="D14" s="214"/>
      <c r="E14" s="214"/>
      <c r="F14" s="214"/>
      <c r="G14" s="214"/>
      <c r="H14" s="215"/>
      <c r="I14" s="210">
        <v>10</v>
      </c>
      <c r="J14" s="211">
        <v>619005</v>
      </c>
      <c r="K14" s="212" t="s">
        <v>17</v>
      </c>
      <c r="L14" s="211" t="s">
        <v>14</v>
      </c>
      <c r="M14" s="211" t="s">
        <v>15</v>
      </c>
      <c r="N14" s="211" t="s">
        <v>16</v>
      </c>
      <c r="O14" s="213" t="s">
        <v>17</v>
      </c>
      <c r="P14" s="8" t="s">
        <v>26</v>
      </c>
      <c r="Q14" s="36"/>
      <c r="R14" s="36"/>
      <c r="S14" s="204"/>
      <c r="T14" s="205"/>
      <c r="U14" s="205"/>
      <c r="V14" s="205"/>
      <c r="W14" s="205"/>
      <c r="X14" s="27"/>
      <c r="Y14" s="27"/>
      <c r="Z14" s="27"/>
      <c r="AA14" s="27"/>
      <c r="AB14" s="27"/>
      <c r="AC14" s="27"/>
      <c r="AD14" s="27"/>
      <c r="AE14" s="3"/>
    </row>
    <row r="15" spans="1:32" ht="15.75" thickBot="1" x14ac:dyDescent="0.3">
      <c r="A15" s="206">
        <f>SUM(A10:A13)</f>
        <v>0</v>
      </c>
      <c r="B15" s="7"/>
      <c r="C15" s="7"/>
      <c r="D15" s="7"/>
      <c r="E15" s="7"/>
      <c r="F15" s="7"/>
      <c r="G15" s="7"/>
      <c r="H15" s="7"/>
      <c r="I15" s="190">
        <v>10</v>
      </c>
      <c r="J15" s="191">
        <v>619000</v>
      </c>
      <c r="K15" s="201" t="s">
        <v>17</v>
      </c>
      <c r="L15" s="192" t="s">
        <v>14</v>
      </c>
      <c r="M15" s="192" t="s">
        <v>15</v>
      </c>
      <c r="N15" s="192" t="s">
        <v>16</v>
      </c>
      <c r="O15" s="193" t="s">
        <v>17</v>
      </c>
      <c r="P15" s="8" t="s">
        <v>28</v>
      </c>
      <c r="Q15" s="27"/>
      <c r="R15" s="27"/>
      <c r="S15" s="27"/>
      <c r="T15" s="27"/>
      <c r="U15" s="27"/>
      <c r="V15" s="27"/>
      <c r="W15" s="27"/>
      <c r="X15" s="3"/>
    </row>
    <row r="16" spans="1:32" ht="15" x14ac:dyDescent="0.25">
      <c r="A16" s="205"/>
      <c r="B16" s="205"/>
      <c r="C16" s="36"/>
      <c r="D16" s="204"/>
      <c r="E16" s="205"/>
      <c r="F16" s="205"/>
      <c r="G16" s="205"/>
      <c r="H16" s="205"/>
      <c r="I16" s="27"/>
      <c r="J16" s="27"/>
      <c r="K16" s="27"/>
      <c r="L16" s="27"/>
      <c r="M16" s="27"/>
      <c r="N16" s="27"/>
      <c r="O16" s="27"/>
      <c r="P16" s="3"/>
    </row>
    <row r="17" spans="1:30" ht="15" x14ac:dyDescent="0.25">
      <c r="A17" s="205"/>
      <c r="B17" s="205"/>
      <c r="C17" s="36"/>
      <c r="D17" s="204"/>
      <c r="E17" s="205"/>
      <c r="F17" s="205"/>
      <c r="G17" s="205"/>
      <c r="H17" s="205"/>
      <c r="I17" s="27"/>
      <c r="J17" s="27"/>
      <c r="K17" s="27"/>
      <c r="L17" s="27"/>
      <c r="M17" s="27"/>
      <c r="N17" s="27"/>
      <c r="O17" s="27"/>
      <c r="P17" s="3"/>
    </row>
    <row r="18" spans="1:30" ht="15" x14ac:dyDescent="0.25">
      <c r="A18" s="205"/>
      <c r="B18" s="205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30" s="3" customFormat="1" ht="21" thickBot="1" x14ac:dyDescent="0.35">
      <c r="A19" s="2" t="s">
        <v>31</v>
      </c>
      <c r="B19" s="62" t="s">
        <v>93</v>
      </c>
      <c r="T19" s="1"/>
    </row>
    <row r="20" spans="1:30" ht="15.75" thickBot="1" x14ac:dyDescent="0.3">
      <c r="A20" s="28"/>
      <c r="B20" s="250" t="s">
        <v>1</v>
      </c>
      <c r="C20" s="251"/>
      <c r="D20" s="251"/>
      <c r="E20" s="251"/>
      <c r="F20" s="251"/>
      <c r="G20" s="251"/>
      <c r="H20" s="252"/>
      <c r="I20" s="250" t="s">
        <v>2</v>
      </c>
      <c r="J20" s="251"/>
      <c r="K20" s="251"/>
      <c r="L20" s="251"/>
      <c r="M20" s="251"/>
      <c r="N20" s="251"/>
      <c r="O20" s="252"/>
      <c r="P20" s="5" t="s">
        <v>33</v>
      </c>
      <c r="R20" s="6" t="s">
        <v>34</v>
      </c>
      <c r="T20" s="250" t="s">
        <v>103</v>
      </c>
      <c r="U20" s="252"/>
    </row>
    <row r="21" spans="1:30" ht="15.75" customHeight="1" thickBot="1" x14ac:dyDescent="0.3">
      <c r="A21" s="28" t="s">
        <v>5</v>
      </c>
      <c r="B21" s="51" t="s">
        <v>6</v>
      </c>
      <c r="C21" s="52" t="s">
        <v>7</v>
      </c>
      <c r="D21" s="53" t="s">
        <v>8</v>
      </c>
      <c r="E21" s="54" t="s">
        <v>9</v>
      </c>
      <c r="F21" s="54" t="s">
        <v>10</v>
      </c>
      <c r="G21" s="54" t="s">
        <v>11</v>
      </c>
      <c r="H21" s="55" t="s">
        <v>12</v>
      </c>
      <c r="I21" s="51" t="s">
        <v>6</v>
      </c>
      <c r="J21" s="52" t="s">
        <v>7</v>
      </c>
      <c r="K21" s="53" t="s">
        <v>8</v>
      </c>
      <c r="L21" s="54" t="s">
        <v>9</v>
      </c>
      <c r="M21" s="54" t="s">
        <v>10</v>
      </c>
      <c r="N21" s="54" t="s">
        <v>11</v>
      </c>
      <c r="O21" s="55" t="s">
        <v>12</v>
      </c>
      <c r="P21" s="24" t="s">
        <v>108</v>
      </c>
      <c r="R21" s="203" t="s">
        <v>36</v>
      </c>
      <c r="T21" s="9" t="s">
        <v>105</v>
      </c>
      <c r="U21" s="9" t="s">
        <v>104</v>
      </c>
    </row>
    <row r="22" spans="1:30" s="3" customFormat="1" ht="15" x14ac:dyDescent="0.25">
      <c r="A22" s="163"/>
      <c r="B22" s="260">
        <v>10</v>
      </c>
      <c r="C22" s="178"/>
      <c r="D22" s="10"/>
      <c r="E22" s="257" t="s">
        <v>14</v>
      </c>
      <c r="F22" s="257" t="s">
        <v>15</v>
      </c>
      <c r="G22" s="258"/>
      <c r="H22" s="259" t="s">
        <v>17</v>
      </c>
      <c r="I22" s="180">
        <v>10</v>
      </c>
      <c r="J22" s="179">
        <v>969005</v>
      </c>
      <c r="K22" s="200" t="s">
        <v>17</v>
      </c>
      <c r="L22" s="200" t="s">
        <v>14</v>
      </c>
      <c r="M22" s="200" t="s">
        <v>15</v>
      </c>
      <c r="N22" s="200" t="s">
        <v>16</v>
      </c>
      <c r="O22" s="234" t="s">
        <v>17</v>
      </c>
      <c r="P22" s="30" t="s">
        <v>38</v>
      </c>
      <c r="Q22" s="170" t="str">
        <f>IF(C22="","",IF(D22="","HUSK AT UDFYLDE OMK.STED",""))</f>
        <v/>
      </c>
      <c r="R22" s="12"/>
      <c r="S22" s="170" t="str">
        <f>IF(C22="","",IF(G22="","HUSK AT UDFYLDE FORMÅL",""))</f>
        <v/>
      </c>
      <c r="T22" s="12"/>
      <c r="U22" s="12"/>
      <c r="V22" s="1"/>
      <c r="W22" s="1"/>
      <c r="X22" s="1"/>
      <c r="Y22" s="1"/>
      <c r="Z22" s="1"/>
      <c r="AA22" s="1"/>
      <c r="AB22" s="1"/>
      <c r="AC22" s="1"/>
      <c r="AD22" s="1"/>
    </row>
    <row r="23" spans="1:30" ht="15" x14ac:dyDescent="0.25">
      <c r="A23" s="162"/>
      <c r="B23" s="17">
        <v>10</v>
      </c>
      <c r="C23" s="169"/>
      <c r="D23" s="46"/>
      <c r="E23" s="18" t="s">
        <v>14</v>
      </c>
      <c r="F23" s="18" t="s">
        <v>15</v>
      </c>
      <c r="G23" s="199"/>
      <c r="H23" s="217" t="s">
        <v>17</v>
      </c>
      <c r="I23" s="189">
        <v>10</v>
      </c>
      <c r="J23" s="182">
        <v>969005</v>
      </c>
      <c r="K23" s="235" t="s">
        <v>17</v>
      </c>
      <c r="L23" s="235" t="s">
        <v>14</v>
      </c>
      <c r="M23" s="235" t="s">
        <v>15</v>
      </c>
      <c r="N23" s="235" t="s">
        <v>16</v>
      </c>
      <c r="O23" s="236" t="s">
        <v>17</v>
      </c>
      <c r="P23" s="30"/>
      <c r="Q23" s="170" t="str">
        <f t="shared" ref="Q23:Q26" si="0">IF(C23="","",IF(D23="","HUSK AT UDFYLDE OMK.STED",""))</f>
        <v/>
      </c>
      <c r="R23" s="14"/>
      <c r="S23" s="170" t="str">
        <f t="shared" ref="S23:S26" si="1">IF(C23="","",IF(G23="","HUSK AT UDFYLDE FORMÅL",""))</f>
        <v/>
      </c>
      <c r="T23" s="13"/>
      <c r="U23" s="13"/>
    </row>
    <row r="24" spans="1:30" ht="15" x14ac:dyDescent="0.25">
      <c r="A24" s="162"/>
      <c r="B24" s="17">
        <v>10</v>
      </c>
      <c r="C24" s="169"/>
      <c r="D24" s="46"/>
      <c r="E24" s="18" t="s">
        <v>14</v>
      </c>
      <c r="F24" s="18" t="s">
        <v>15</v>
      </c>
      <c r="G24" s="199"/>
      <c r="H24" s="217" t="s">
        <v>17</v>
      </c>
      <c r="I24" s="189">
        <v>10</v>
      </c>
      <c r="J24" s="182">
        <v>969005</v>
      </c>
      <c r="K24" s="235" t="s">
        <v>17</v>
      </c>
      <c r="L24" s="235" t="s">
        <v>14</v>
      </c>
      <c r="M24" s="235" t="s">
        <v>15</v>
      </c>
      <c r="N24" s="235" t="s">
        <v>16</v>
      </c>
      <c r="O24" s="236" t="s">
        <v>17</v>
      </c>
      <c r="P24" s="30"/>
      <c r="Q24" s="170" t="str">
        <f t="shared" si="0"/>
        <v/>
      </c>
      <c r="R24" s="14"/>
      <c r="S24" s="170" t="str">
        <f t="shared" si="1"/>
        <v/>
      </c>
      <c r="T24" s="13"/>
      <c r="U24" s="13"/>
    </row>
    <row r="25" spans="1:30" ht="15" x14ac:dyDescent="0.25">
      <c r="A25" s="162"/>
      <c r="B25" s="17">
        <v>10</v>
      </c>
      <c r="C25" s="169"/>
      <c r="D25" s="46"/>
      <c r="E25" s="18" t="s">
        <v>14</v>
      </c>
      <c r="F25" s="18" t="s">
        <v>15</v>
      </c>
      <c r="G25" s="199"/>
      <c r="H25" s="217" t="s">
        <v>17</v>
      </c>
      <c r="I25" s="189">
        <v>10</v>
      </c>
      <c r="J25" s="182">
        <v>969005</v>
      </c>
      <c r="K25" s="235" t="s">
        <v>17</v>
      </c>
      <c r="L25" s="235" t="s">
        <v>14</v>
      </c>
      <c r="M25" s="235" t="s">
        <v>15</v>
      </c>
      <c r="N25" s="235" t="s">
        <v>16</v>
      </c>
      <c r="O25" s="236" t="s">
        <v>17</v>
      </c>
      <c r="P25" s="30"/>
      <c r="Q25" s="170" t="str">
        <f t="shared" si="0"/>
        <v/>
      </c>
      <c r="R25" s="14"/>
      <c r="S25" s="170" t="str">
        <f t="shared" si="1"/>
        <v/>
      </c>
      <c r="T25" s="13"/>
      <c r="U25" s="13"/>
    </row>
    <row r="26" spans="1:30" ht="15" x14ac:dyDescent="0.25">
      <c r="A26" s="162"/>
      <c r="B26" s="17">
        <v>10</v>
      </c>
      <c r="C26" s="169"/>
      <c r="D26" s="46"/>
      <c r="E26" s="18" t="s">
        <v>14</v>
      </c>
      <c r="F26" s="18" t="s">
        <v>15</v>
      </c>
      <c r="G26" s="199"/>
      <c r="H26" s="217" t="s">
        <v>17</v>
      </c>
      <c r="I26" s="189">
        <v>10</v>
      </c>
      <c r="J26" s="182">
        <v>969005</v>
      </c>
      <c r="K26" s="235" t="s">
        <v>17</v>
      </c>
      <c r="L26" s="235" t="s">
        <v>14</v>
      </c>
      <c r="M26" s="235" t="s">
        <v>15</v>
      </c>
      <c r="N26" s="235" t="s">
        <v>16</v>
      </c>
      <c r="O26" s="236" t="s">
        <v>17</v>
      </c>
      <c r="P26" s="30"/>
      <c r="Q26" s="170" t="str">
        <f t="shared" si="0"/>
        <v/>
      </c>
      <c r="R26" s="14"/>
      <c r="S26" s="170" t="str">
        <f t="shared" si="1"/>
        <v/>
      </c>
      <c r="T26" s="13"/>
      <c r="U26" s="13"/>
    </row>
    <row r="27" spans="1:30" s="3" customFormat="1" ht="15.75" thickBot="1" x14ac:dyDescent="0.3">
      <c r="A27" s="164"/>
      <c r="B27" s="17">
        <v>10</v>
      </c>
      <c r="C27" s="272">
        <v>101195</v>
      </c>
      <c r="D27" s="46"/>
      <c r="E27" s="18" t="s">
        <v>14</v>
      </c>
      <c r="F27" s="18" t="s">
        <v>15</v>
      </c>
      <c r="G27" s="199"/>
      <c r="H27" s="217" t="s">
        <v>17</v>
      </c>
      <c r="I27" s="189">
        <v>10</v>
      </c>
      <c r="J27" s="182">
        <v>969005</v>
      </c>
      <c r="K27" s="235" t="s">
        <v>17</v>
      </c>
      <c r="L27" s="235" t="s">
        <v>14</v>
      </c>
      <c r="M27" s="235" t="s">
        <v>15</v>
      </c>
      <c r="N27" s="235" t="s">
        <v>16</v>
      </c>
      <c r="O27" s="235" t="s">
        <v>17</v>
      </c>
      <c r="P27" s="29" t="s">
        <v>107</v>
      </c>
      <c r="Q27" s="170" t="str">
        <f>IF(A27="","",IF(D27="","HUSK AT UDFYLDE OMK.STED",""))</f>
        <v/>
      </c>
      <c r="R27" s="34"/>
      <c r="S27" s="170" t="str">
        <f>IF(A27="","",IF(G27="","HUSK AT UDFYLDE FORMÅL",""))</f>
        <v/>
      </c>
      <c r="T27" s="249"/>
      <c r="U27" s="249"/>
      <c r="W27" s="1"/>
      <c r="X27" s="1"/>
      <c r="Y27" s="1"/>
      <c r="Z27" s="1"/>
      <c r="AA27" s="1"/>
      <c r="AB27" s="1"/>
      <c r="AC27" s="1"/>
      <c r="AD27" s="1"/>
    </row>
    <row r="28" spans="1:30" s="3" customFormat="1" ht="15.75" thickBot="1" x14ac:dyDescent="0.3">
      <c r="A28" s="164"/>
      <c r="B28" s="262">
        <v>10</v>
      </c>
      <c r="C28" s="263">
        <v>101199</v>
      </c>
      <c r="D28" s="264"/>
      <c r="E28" s="265" t="s">
        <v>14</v>
      </c>
      <c r="F28" s="265" t="s">
        <v>15</v>
      </c>
      <c r="G28" s="266"/>
      <c r="H28" s="267" t="s">
        <v>17</v>
      </c>
      <c r="I28" s="268">
        <v>10</v>
      </c>
      <c r="J28" s="269">
        <v>969005</v>
      </c>
      <c r="K28" s="270" t="s">
        <v>17</v>
      </c>
      <c r="L28" s="270" t="s">
        <v>14</v>
      </c>
      <c r="M28" s="270" t="s">
        <v>15</v>
      </c>
      <c r="N28" s="270" t="s">
        <v>16</v>
      </c>
      <c r="O28" s="271" t="s">
        <v>17</v>
      </c>
      <c r="P28" s="29" t="s">
        <v>106</v>
      </c>
      <c r="Q28" s="170" t="str">
        <f>IF(A28="","",IF(D28="","HUSK AT UDFYLDE OMK.STED",""))</f>
        <v/>
      </c>
      <c r="R28" s="34"/>
      <c r="S28" s="170" t="str">
        <f>IF(A28="","",IF(G28="","HUSK AT UDFYLDE FORMÅL",""))</f>
        <v/>
      </c>
      <c r="T28" s="249"/>
      <c r="U28" s="249"/>
      <c r="W28" s="1"/>
      <c r="X28" s="1"/>
      <c r="Y28" s="1"/>
      <c r="Z28" s="1"/>
      <c r="AA28" s="1"/>
      <c r="AB28" s="1"/>
      <c r="AC28" s="1"/>
      <c r="AD28" s="1"/>
    </row>
    <row r="29" spans="1:30" ht="15.75" thickBot="1" x14ac:dyDescent="0.3">
      <c r="A29" s="165">
        <f>SUM(A22:A27)</f>
        <v>0</v>
      </c>
      <c r="B29" s="222"/>
      <c r="C29" s="214"/>
      <c r="D29" s="214"/>
      <c r="E29" s="214"/>
      <c r="F29" s="214"/>
      <c r="G29" s="214"/>
      <c r="H29" s="214"/>
      <c r="I29" s="210">
        <v>10</v>
      </c>
      <c r="J29" s="211">
        <v>969005</v>
      </c>
      <c r="K29" s="212" t="s">
        <v>17</v>
      </c>
      <c r="L29" s="211" t="s">
        <v>14</v>
      </c>
      <c r="M29" s="211" t="s">
        <v>15</v>
      </c>
      <c r="N29" s="211" t="s">
        <v>16</v>
      </c>
      <c r="O29" s="213" t="s">
        <v>17</v>
      </c>
      <c r="P29" s="8" t="s">
        <v>38</v>
      </c>
    </row>
    <row r="30" spans="1:30" ht="15" x14ac:dyDescent="0.25">
      <c r="A30" s="35"/>
      <c r="B30" s="27"/>
      <c r="C30" s="27"/>
      <c r="D30" s="27"/>
      <c r="E30" s="27"/>
      <c r="F30" s="27"/>
      <c r="G30" s="27"/>
      <c r="H30" s="27"/>
      <c r="I30" s="36"/>
      <c r="J30" s="36"/>
      <c r="K30" s="36"/>
      <c r="L30" s="36"/>
      <c r="M30" s="36"/>
      <c r="N30" s="36"/>
      <c r="O30" s="36"/>
      <c r="P30" s="3"/>
      <c r="V30" s="1" t="s">
        <v>44</v>
      </c>
    </row>
    <row r="31" spans="1:30" ht="15" x14ac:dyDescent="0.25">
      <c r="A31" s="205"/>
      <c r="B31" s="205"/>
      <c r="C31" s="36"/>
      <c r="D31" s="204"/>
      <c r="E31" s="205"/>
      <c r="F31" s="205"/>
      <c r="G31" s="205"/>
      <c r="H31" s="205"/>
      <c r="I31" s="27"/>
      <c r="J31" s="27"/>
      <c r="K31" s="27"/>
      <c r="L31" s="27"/>
      <c r="M31" s="27"/>
      <c r="N31" s="27"/>
      <c r="O31" s="27"/>
      <c r="P31" s="3"/>
    </row>
    <row r="32" spans="1:30" ht="15" x14ac:dyDescent="0.25">
      <c r="A32" s="205"/>
      <c r="B32" s="205"/>
      <c r="C32" s="36"/>
      <c r="D32" s="204"/>
      <c r="E32" s="205"/>
      <c r="F32" s="205"/>
      <c r="G32" s="205"/>
      <c r="H32" s="205"/>
      <c r="I32" s="27"/>
      <c r="J32" s="27"/>
      <c r="K32" s="27"/>
      <c r="L32" s="27"/>
      <c r="M32" s="27"/>
      <c r="N32" s="27"/>
      <c r="O32" s="27"/>
      <c r="P32" s="3"/>
    </row>
    <row r="33" spans="1:30" s="3" customFormat="1" ht="21" thickBot="1" x14ac:dyDescent="0.35">
      <c r="A33" s="2" t="s">
        <v>47</v>
      </c>
      <c r="B33" s="62" t="s">
        <v>94</v>
      </c>
      <c r="W33" s="1"/>
      <c r="X33" s="1"/>
      <c r="Y33" s="1"/>
      <c r="Z33" s="1"/>
      <c r="AA33" s="1"/>
      <c r="AB33" s="1"/>
      <c r="AC33" s="1"/>
      <c r="AD33" s="1"/>
    </row>
    <row r="34" spans="1:30" ht="15.75" thickBot="1" x14ac:dyDescent="0.3">
      <c r="A34" s="37"/>
      <c r="B34" s="250" t="s">
        <v>2</v>
      </c>
      <c r="C34" s="251"/>
      <c r="D34" s="251"/>
      <c r="E34" s="251"/>
      <c r="F34" s="251"/>
      <c r="G34" s="251"/>
      <c r="H34" s="252"/>
      <c r="I34" s="250" t="s">
        <v>1</v>
      </c>
      <c r="J34" s="251"/>
      <c r="K34" s="251"/>
      <c r="L34" s="251"/>
      <c r="M34" s="251"/>
      <c r="N34" s="251"/>
      <c r="O34" s="252"/>
      <c r="P34" s="5" t="s">
        <v>33</v>
      </c>
      <c r="R34" s="6" t="s">
        <v>34</v>
      </c>
      <c r="T34" s="250" t="s">
        <v>103</v>
      </c>
      <c r="U34" s="252"/>
    </row>
    <row r="35" spans="1:30" ht="15.75" thickBot="1" x14ac:dyDescent="0.3">
      <c r="A35" s="37" t="s">
        <v>5</v>
      </c>
      <c r="B35" s="51" t="s">
        <v>50</v>
      </c>
      <c r="C35" s="52" t="s">
        <v>7</v>
      </c>
      <c r="D35" s="53" t="s">
        <v>8</v>
      </c>
      <c r="E35" s="54" t="s">
        <v>9</v>
      </c>
      <c r="F35" s="54" t="s">
        <v>10</v>
      </c>
      <c r="G35" s="54" t="s">
        <v>11</v>
      </c>
      <c r="H35" s="55" t="s">
        <v>12</v>
      </c>
      <c r="I35" s="51" t="s">
        <v>6</v>
      </c>
      <c r="J35" s="52" t="s">
        <v>7</v>
      </c>
      <c r="K35" s="53" t="s">
        <v>8</v>
      </c>
      <c r="L35" s="54" t="s">
        <v>9</v>
      </c>
      <c r="M35" s="54" t="s">
        <v>10</v>
      </c>
      <c r="N35" s="54" t="s">
        <v>11</v>
      </c>
      <c r="O35" s="55" t="s">
        <v>12</v>
      </c>
      <c r="P35" s="24" t="s">
        <v>108</v>
      </c>
      <c r="R35" s="9" t="s">
        <v>51</v>
      </c>
      <c r="T35" s="203" t="s">
        <v>105</v>
      </c>
      <c r="U35" s="203" t="s">
        <v>104</v>
      </c>
    </row>
    <row r="36" spans="1:30" ht="15" x14ac:dyDescent="0.25">
      <c r="A36" s="336"/>
      <c r="B36" s="38">
        <v>10</v>
      </c>
      <c r="C36" s="179">
        <v>161097</v>
      </c>
      <c r="D36" s="10"/>
      <c r="E36" s="39" t="s">
        <v>14</v>
      </c>
      <c r="F36" s="39" t="s">
        <v>15</v>
      </c>
      <c r="G36" s="10"/>
      <c r="H36" s="227" t="s">
        <v>17</v>
      </c>
      <c r="I36" s="184">
        <v>10</v>
      </c>
      <c r="J36" s="179">
        <v>619097</v>
      </c>
      <c r="K36" s="200" t="s">
        <v>17</v>
      </c>
      <c r="L36" s="200" t="s">
        <v>14</v>
      </c>
      <c r="M36" s="200" t="s">
        <v>15</v>
      </c>
      <c r="N36" s="200" t="s">
        <v>16</v>
      </c>
      <c r="O36" s="234" t="s">
        <v>17</v>
      </c>
      <c r="P36" s="207" t="s">
        <v>53</v>
      </c>
      <c r="Q36" s="170" t="str">
        <f>IF(A36="","",IF(#REF!="","HUSK AT UDFYLDE OMK.STED",""))</f>
        <v/>
      </c>
      <c r="R36" s="41"/>
      <c r="S36" s="170" t="str">
        <f>IF(A36="","",IF(#REF!="","HUSK AT UDFYLDE FORMÅL",""))</f>
        <v/>
      </c>
      <c r="T36" s="224"/>
      <c r="U36" s="12"/>
    </row>
    <row r="37" spans="1:30" ht="15" x14ac:dyDescent="0.25">
      <c r="A37" s="337"/>
      <c r="B37" s="17">
        <v>10</v>
      </c>
      <c r="C37" s="182">
        <v>161097</v>
      </c>
      <c r="D37" s="46"/>
      <c r="E37" s="18" t="s">
        <v>14</v>
      </c>
      <c r="F37" s="18" t="s">
        <v>15</v>
      </c>
      <c r="G37" s="46"/>
      <c r="H37" s="57" t="s">
        <v>17</v>
      </c>
      <c r="I37" s="181">
        <v>10</v>
      </c>
      <c r="J37" s="182">
        <v>619097</v>
      </c>
      <c r="K37" s="235" t="s">
        <v>17</v>
      </c>
      <c r="L37" s="235" t="s">
        <v>14</v>
      </c>
      <c r="M37" s="235" t="s">
        <v>15</v>
      </c>
      <c r="N37" s="235" t="s">
        <v>16</v>
      </c>
      <c r="O37" s="236" t="s">
        <v>17</v>
      </c>
      <c r="P37" s="30"/>
      <c r="Q37" s="170" t="str">
        <f>IF(A37="","",IF(#REF!="","HUSK AT UDFYLDE OMK.STED",""))</f>
        <v/>
      </c>
      <c r="R37" s="41"/>
      <c r="S37" s="170" t="str">
        <f>IF(A37="","",IF(#REF!="","HUSK AT UDFYLDE FORMÅL",""))</f>
        <v/>
      </c>
      <c r="T37" s="225"/>
      <c r="U37" s="19"/>
    </row>
    <row r="38" spans="1:30" ht="15" x14ac:dyDescent="0.25">
      <c r="A38" s="329"/>
      <c r="B38" s="17">
        <v>10</v>
      </c>
      <c r="C38" s="182">
        <v>161097</v>
      </c>
      <c r="D38" s="46"/>
      <c r="E38" s="18" t="s">
        <v>14</v>
      </c>
      <c r="F38" s="18" t="s">
        <v>15</v>
      </c>
      <c r="G38" s="46"/>
      <c r="H38" s="57" t="s">
        <v>17</v>
      </c>
      <c r="I38" s="181">
        <v>10</v>
      </c>
      <c r="J38" s="182">
        <v>619097</v>
      </c>
      <c r="K38" s="235" t="s">
        <v>17</v>
      </c>
      <c r="L38" s="235" t="s">
        <v>14</v>
      </c>
      <c r="M38" s="235" t="s">
        <v>15</v>
      </c>
      <c r="N38" s="235" t="s">
        <v>16</v>
      </c>
      <c r="O38" s="236" t="s">
        <v>17</v>
      </c>
      <c r="P38" s="30"/>
      <c r="Q38" s="170" t="str">
        <f>IF(A38="","",IF(#REF!="","HUSK AT UDFYLDE OMK.STED",""))</f>
        <v/>
      </c>
      <c r="R38" s="14"/>
      <c r="S38" s="170" t="str">
        <f>IF(A38="","",IF(#REF!="","HUSK AT UDFYLDE FORMÅL",""))</f>
        <v/>
      </c>
      <c r="T38" s="225"/>
      <c r="U38" s="19"/>
    </row>
    <row r="39" spans="1:30" s="3" customFormat="1" ht="15" x14ac:dyDescent="0.25">
      <c r="A39" s="338"/>
      <c r="B39" s="261">
        <v>10</v>
      </c>
      <c r="C39" s="216"/>
      <c r="D39" s="199"/>
      <c r="E39" s="18" t="s">
        <v>14</v>
      </c>
      <c r="F39" s="18" t="s">
        <v>15</v>
      </c>
      <c r="G39" s="46"/>
      <c r="H39" s="57" t="s">
        <v>17</v>
      </c>
      <c r="I39" s="181">
        <v>10</v>
      </c>
      <c r="J39" s="182">
        <v>619097</v>
      </c>
      <c r="K39" s="235" t="s">
        <v>17</v>
      </c>
      <c r="L39" s="235" t="s">
        <v>14</v>
      </c>
      <c r="M39" s="235" t="s">
        <v>15</v>
      </c>
      <c r="N39" s="235" t="s">
        <v>16</v>
      </c>
      <c r="O39" s="236" t="s">
        <v>17</v>
      </c>
      <c r="P39" s="64" t="s">
        <v>57</v>
      </c>
      <c r="Q39" s="170"/>
      <c r="R39" s="45"/>
      <c r="S39" s="170"/>
      <c r="T39" s="225"/>
      <c r="U39" s="19"/>
      <c r="W39" s="1"/>
      <c r="X39" s="1"/>
      <c r="Y39" s="1"/>
      <c r="Z39" s="1"/>
      <c r="AA39" s="1"/>
      <c r="AB39" s="1"/>
      <c r="AC39" s="1"/>
      <c r="AD39" s="1"/>
    </row>
    <row r="40" spans="1:30" ht="15" x14ac:dyDescent="0.25">
      <c r="A40" s="339"/>
      <c r="B40" s="17">
        <v>10</v>
      </c>
      <c r="C40" s="169"/>
      <c r="D40" s="46"/>
      <c r="E40" s="46" t="s">
        <v>14</v>
      </c>
      <c r="F40" s="46" t="s">
        <v>15</v>
      </c>
      <c r="G40" s="46"/>
      <c r="H40" s="228" t="s">
        <v>17</v>
      </c>
      <c r="I40" s="181">
        <v>10</v>
      </c>
      <c r="J40" s="182">
        <v>619097</v>
      </c>
      <c r="K40" s="235" t="s">
        <v>17</v>
      </c>
      <c r="L40" s="235" t="s">
        <v>14</v>
      </c>
      <c r="M40" s="235" t="s">
        <v>15</v>
      </c>
      <c r="N40" s="235" t="s">
        <v>16</v>
      </c>
      <c r="O40" s="236" t="s">
        <v>17</v>
      </c>
      <c r="P40" s="64"/>
      <c r="Q40" s="170"/>
      <c r="R40" s="14"/>
      <c r="S40" s="170"/>
      <c r="T40" s="225"/>
      <c r="U40" s="19"/>
    </row>
    <row r="41" spans="1:30" ht="15" x14ac:dyDescent="0.25">
      <c r="A41" s="339"/>
      <c r="B41" s="17">
        <v>10</v>
      </c>
      <c r="C41" s="169"/>
      <c r="D41" s="46"/>
      <c r="E41" s="46" t="s">
        <v>14</v>
      </c>
      <c r="F41" s="46" t="s">
        <v>15</v>
      </c>
      <c r="G41" s="46"/>
      <c r="H41" s="228" t="s">
        <v>17</v>
      </c>
      <c r="I41" s="181">
        <v>10</v>
      </c>
      <c r="J41" s="182">
        <v>619097</v>
      </c>
      <c r="K41" s="235" t="s">
        <v>17</v>
      </c>
      <c r="L41" s="235" t="s">
        <v>14</v>
      </c>
      <c r="M41" s="235" t="s">
        <v>15</v>
      </c>
      <c r="N41" s="235" t="s">
        <v>16</v>
      </c>
      <c r="O41" s="236" t="s">
        <v>17</v>
      </c>
      <c r="P41" s="64"/>
      <c r="Q41" s="170"/>
      <c r="R41" s="14"/>
      <c r="S41" s="170"/>
      <c r="T41" s="225"/>
      <c r="U41" s="19"/>
    </row>
    <row r="42" spans="1:30" ht="15.75" thickBot="1" x14ac:dyDescent="0.3">
      <c r="A42" s="340"/>
      <c r="B42" s="218">
        <v>10</v>
      </c>
      <c r="C42" s="175"/>
      <c r="D42" s="223"/>
      <c r="E42" s="223" t="s">
        <v>14</v>
      </c>
      <c r="F42" s="223" t="s">
        <v>15</v>
      </c>
      <c r="G42" s="223"/>
      <c r="H42" s="229" t="s">
        <v>17</v>
      </c>
      <c r="I42" s="241">
        <v>10</v>
      </c>
      <c r="J42" s="240">
        <v>619097</v>
      </c>
      <c r="K42" s="238" t="s">
        <v>17</v>
      </c>
      <c r="L42" s="238" t="s">
        <v>14</v>
      </c>
      <c r="M42" s="238" t="s">
        <v>15</v>
      </c>
      <c r="N42" s="238" t="s">
        <v>16</v>
      </c>
      <c r="O42" s="239" t="s">
        <v>17</v>
      </c>
      <c r="P42" s="208"/>
      <c r="Q42" s="170"/>
      <c r="R42" s="23"/>
      <c r="S42" s="170"/>
      <c r="T42" s="226"/>
      <c r="U42" s="34"/>
    </row>
    <row r="43" spans="1:30" ht="15.75" thickBot="1" x14ac:dyDescent="0.3">
      <c r="A43" s="48">
        <f>SUM(A36:A42)</f>
        <v>0</v>
      </c>
      <c r="B43" s="214"/>
      <c r="C43" s="214"/>
      <c r="D43" s="214"/>
      <c r="E43" s="214"/>
      <c r="F43" s="214"/>
      <c r="G43" s="214"/>
      <c r="H43" s="215"/>
      <c r="I43" s="210">
        <v>10</v>
      </c>
      <c r="J43" s="211">
        <v>619097</v>
      </c>
      <c r="K43" s="212" t="s">
        <v>17</v>
      </c>
      <c r="L43" s="211" t="s">
        <v>14</v>
      </c>
      <c r="M43" s="211" t="s">
        <v>15</v>
      </c>
      <c r="N43" s="211" t="s">
        <v>16</v>
      </c>
      <c r="O43" s="213" t="s">
        <v>17</v>
      </c>
      <c r="P43" s="8" t="s">
        <v>58</v>
      </c>
    </row>
    <row r="44" spans="1:30" ht="15" x14ac:dyDescent="0.25">
      <c r="A44" s="205"/>
      <c r="B44" s="205"/>
      <c r="C44" s="36"/>
      <c r="D44" s="204"/>
      <c r="E44" s="205"/>
      <c r="F44" s="205"/>
      <c r="G44" s="205"/>
      <c r="H44" s="205"/>
      <c r="I44" s="27"/>
      <c r="J44" s="27"/>
      <c r="K44" s="27"/>
      <c r="L44" s="27"/>
      <c r="M44" s="27"/>
      <c r="N44" s="27"/>
      <c r="O44" s="27"/>
      <c r="P44" s="3"/>
    </row>
    <row r="45" spans="1:30" ht="15" x14ac:dyDescent="0.25">
      <c r="A45" s="205"/>
      <c r="B45" s="205"/>
      <c r="C45" s="36"/>
      <c r="D45" s="204"/>
      <c r="E45" s="205"/>
      <c r="F45" s="205"/>
      <c r="G45" s="205"/>
      <c r="H45" s="205"/>
      <c r="I45" s="27"/>
      <c r="J45" s="27"/>
      <c r="K45" s="27"/>
      <c r="L45" s="27"/>
      <c r="M45" s="27"/>
      <c r="N45" s="27"/>
      <c r="O45" s="27"/>
      <c r="P45" s="3"/>
    </row>
    <row r="46" spans="1:30" ht="15" x14ac:dyDescent="0.25">
      <c r="A46" s="35"/>
      <c r="B46" s="27"/>
      <c r="C46" s="27"/>
      <c r="D46" s="27"/>
      <c r="E46" s="27"/>
      <c r="F46" s="27"/>
      <c r="G46" s="27"/>
      <c r="H46" s="27"/>
      <c r="I46" s="36"/>
      <c r="J46" s="36"/>
      <c r="K46" s="36"/>
      <c r="L46" s="36"/>
      <c r="M46" s="36"/>
      <c r="N46" s="36"/>
      <c r="O46" s="36"/>
      <c r="P46" s="3"/>
      <c r="V46" s="1" t="s">
        <v>44</v>
      </c>
    </row>
    <row r="47" spans="1:30" s="3" customFormat="1" ht="21" thickBot="1" x14ac:dyDescent="0.35">
      <c r="A47" s="2" t="s">
        <v>59</v>
      </c>
      <c r="B47" s="62" t="s">
        <v>95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thickBot="1" x14ac:dyDescent="0.3">
      <c r="A48" s="37"/>
      <c r="B48" s="250" t="s">
        <v>1</v>
      </c>
      <c r="C48" s="251"/>
      <c r="D48" s="251"/>
      <c r="E48" s="251"/>
      <c r="F48" s="251"/>
      <c r="G48" s="251"/>
      <c r="H48" s="252"/>
      <c r="I48" s="250" t="s">
        <v>2</v>
      </c>
      <c r="J48" s="251"/>
      <c r="K48" s="251"/>
      <c r="L48" s="251"/>
      <c r="M48" s="251"/>
      <c r="N48" s="251"/>
      <c r="O48" s="252"/>
      <c r="P48" s="5" t="s">
        <v>3</v>
      </c>
      <c r="R48" s="6" t="s">
        <v>60</v>
      </c>
    </row>
    <row r="49" spans="1:30" ht="15.75" thickBot="1" x14ac:dyDescent="0.3">
      <c r="A49" s="50" t="s">
        <v>5</v>
      </c>
      <c r="B49" s="51" t="s">
        <v>6</v>
      </c>
      <c r="C49" s="52" t="s">
        <v>7</v>
      </c>
      <c r="D49" s="53" t="s">
        <v>8</v>
      </c>
      <c r="E49" s="54" t="s">
        <v>9</v>
      </c>
      <c r="F49" s="54" t="s">
        <v>10</v>
      </c>
      <c r="G49" s="54" t="s">
        <v>11</v>
      </c>
      <c r="H49" s="55" t="s">
        <v>12</v>
      </c>
      <c r="I49" s="51" t="s">
        <v>6</v>
      </c>
      <c r="J49" s="52" t="s">
        <v>7</v>
      </c>
      <c r="K49" s="53" t="s">
        <v>8</v>
      </c>
      <c r="L49" s="54" t="s">
        <v>9</v>
      </c>
      <c r="M49" s="54" t="s">
        <v>10</v>
      </c>
      <c r="N49" s="54" t="s">
        <v>11</v>
      </c>
      <c r="O49" s="55" t="s">
        <v>12</v>
      </c>
      <c r="P49" s="24" t="s">
        <v>108</v>
      </c>
      <c r="R49" s="9" t="s">
        <v>13</v>
      </c>
    </row>
    <row r="50" spans="1:30" ht="15" x14ac:dyDescent="0.25">
      <c r="A50" s="332"/>
      <c r="B50" s="38">
        <v>10</v>
      </c>
      <c r="C50" s="179">
        <v>161099</v>
      </c>
      <c r="D50" s="10"/>
      <c r="E50" s="40" t="s">
        <v>14</v>
      </c>
      <c r="F50" s="40" t="s">
        <v>15</v>
      </c>
      <c r="G50" s="10"/>
      <c r="H50" s="56" t="s">
        <v>17</v>
      </c>
      <c r="I50" s="184">
        <v>10</v>
      </c>
      <c r="J50" s="179">
        <v>969099</v>
      </c>
      <c r="K50" s="200" t="s">
        <v>17</v>
      </c>
      <c r="L50" s="200" t="s">
        <v>14</v>
      </c>
      <c r="M50" s="200" t="s">
        <v>15</v>
      </c>
      <c r="N50" s="200" t="s">
        <v>16</v>
      </c>
      <c r="O50" s="234" t="s">
        <v>17</v>
      </c>
      <c r="P50" s="207" t="s">
        <v>61</v>
      </c>
      <c r="Q50" s="170" t="str">
        <f t="shared" ref="Q50:Q51" si="2">IF(A50="","",IF(D50="","HUSK AT UDFYLDE OMK.STED",""))</f>
        <v/>
      </c>
      <c r="R50" s="41"/>
      <c r="S50" s="170" t="str">
        <f>IF(A50="","",IF(G50="","HUSK AT UDFYLDE FORMÅL",""))</f>
        <v/>
      </c>
    </row>
    <row r="51" spans="1:30" ht="16.5" customHeight="1" x14ac:dyDescent="0.25">
      <c r="A51" s="334"/>
      <c r="B51" s="17">
        <v>10</v>
      </c>
      <c r="C51" s="182">
        <v>161099</v>
      </c>
      <c r="D51" s="46"/>
      <c r="E51" s="32" t="s">
        <v>14</v>
      </c>
      <c r="F51" s="18" t="s">
        <v>15</v>
      </c>
      <c r="G51" s="46"/>
      <c r="H51" s="57" t="s">
        <v>17</v>
      </c>
      <c r="I51" s="181">
        <v>10</v>
      </c>
      <c r="J51" s="182">
        <v>969099</v>
      </c>
      <c r="K51" s="235" t="s">
        <v>17</v>
      </c>
      <c r="L51" s="235" t="s">
        <v>14</v>
      </c>
      <c r="M51" s="235" t="s">
        <v>15</v>
      </c>
      <c r="N51" s="235" t="s">
        <v>16</v>
      </c>
      <c r="O51" s="236" t="s">
        <v>17</v>
      </c>
      <c r="P51" s="30"/>
      <c r="Q51" s="170" t="str">
        <f t="shared" si="2"/>
        <v/>
      </c>
      <c r="R51" s="41"/>
      <c r="S51" s="170" t="str">
        <f>IF(A51="","",IF(G51="","HUSK AT UDFYLDE FORMÅL",""))</f>
        <v/>
      </c>
    </row>
    <row r="52" spans="1:30" s="3" customFormat="1" ht="16.5" customHeight="1" x14ac:dyDescent="0.25">
      <c r="A52" s="335"/>
      <c r="B52" s="261">
        <v>10</v>
      </c>
      <c r="C52" s="216"/>
      <c r="D52" s="199"/>
      <c r="E52" s="44" t="s">
        <v>14</v>
      </c>
      <c r="F52" s="43" t="s">
        <v>15</v>
      </c>
      <c r="G52" s="46"/>
      <c r="H52" s="58" t="s">
        <v>17</v>
      </c>
      <c r="I52" s="181">
        <v>10</v>
      </c>
      <c r="J52" s="182">
        <v>969099</v>
      </c>
      <c r="K52" s="235" t="s">
        <v>17</v>
      </c>
      <c r="L52" s="235" t="s">
        <v>14</v>
      </c>
      <c r="M52" s="235" t="s">
        <v>15</v>
      </c>
      <c r="N52" s="235" t="s">
        <v>16</v>
      </c>
      <c r="O52" s="236" t="s">
        <v>17</v>
      </c>
      <c r="P52" s="30" t="s">
        <v>62</v>
      </c>
      <c r="Q52" s="170" t="str">
        <f t="shared" ref="Q52:Q55" si="3">IF(C52="","",IF(D52="","HUSK AT UDFYLDE OMK.STED",""))</f>
        <v/>
      </c>
      <c r="R52" s="13"/>
      <c r="S52" s="170" t="str">
        <f>IF(C52="","",IF(G52="","HUSK AT UDFYLDE FORMÅL",""))</f>
        <v/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" x14ac:dyDescent="0.25">
      <c r="A53" s="331"/>
      <c r="B53" s="17">
        <v>10</v>
      </c>
      <c r="C53" s="169"/>
      <c r="D53" s="46"/>
      <c r="E53" s="18" t="s">
        <v>14</v>
      </c>
      <c r="F53" s="18" t="s">
        <v>15</v>
      </c>
      <c r="G53" s="46"/>
      <c r="H53" s="57" t="s">
        <v>17</v>
      </c>
      <c r="I53" s="181">
        <v>10</v>
      </c>
      <c r="J53" s="182">
        <v>969099</v>
      </c>
      <c r="K53" s="235" t="s">
        <v>17</v>
      </c>
      <c r="L53" s="235" t="s">
        <v>14</v>
      </c>
      <c r="M53" s="235" t="s">
        <v>15</v>
      </c>
      <c r="N53" s="235" t="s">
        <v>16</v>
      </c>
      <c r="O53" s="236" t="s">
        <v>17</v>
      </c>
      <c r="P53" s="208"/>
      <c r="Q53" s="170" t="str">
        <f t="shared" si="3"/>
        <v/>
      </c>
      <c r="R53" s="22"/>
      <c r="S53" s="170" t="str">
        <f t="shared" ref="S53:S54" si="4">IF(C53="","",IF(G53="","HUSK AT UDFYLDE FORMÅL",""))</f>
        <v/>
      </c>
    </row>
    <row r="54" spans="1:30" ht="15" x14ac:dyDescent="0.25">
      <c r="A54" s="331"/>
      <c r="B54" s="17">
        <v>10</v>
      </c>
      <c r="C54" s="169"/>
      <c r="D54" s="46"/>
      <c r="E54" s="18" t="s">
        <v>14</v>
      </c>
      <c r="F54" s="18" t="s">
        <v>15</v>
      </c>
      <c r="G54" s="46"/>
      <c r="H54" s="57" t="s">
        <v>17</v>
      </c>
      <c r="I54" s="181">
        <v>10</v>
      </c>
      <c r="J54" s="182">
        <v>969099</v>
      </c>
      <c r="K54" s="235" t="s">
        <v>17</v>
      </c>
      <c r="L54" s="235" t="s">
        <v>14</v>
      </c>
      <c r="M54" s="235" t="s">
        <v>15</v>
      </c>
      <c r="N54" s="235" t="s">
        <v>16</v>
      </c>
      <c r="O54" s="236" t="s">
        <v>17</v>
      </c>
      <c r="P54" s="208"/>
      <c r="Q54" s="170" t="str">
        <f t="shared" si="3"/>
        <v/>
      </c>
      <c r="R54" s="22"/>
      <c r="S54" s="170" t="str">
        <f t="shared" si="4"/>
        <v/>
      </c>
    </row>
    <row r="55" spans="1:30" ht="15.75" thickBot="1" x14ac:dyDescent="0.3">
      <c r="A55" s="333"/>
      <c r="B55" s="218">
        <v>10</v>
      </c>
      <c r="C55" s="175"/>
      <c r="D55" s="223"/>
      <c r="E55" s="220" t="s">
        <v>14</v>
      </c>
      <c r="F55" s="220" t="s">
        <v>15</v>
      </c>
      <c r="G55" s="223"/>
      <c r="H55" s="230" t="s">
        <v>17</v>
      </c>
      <c r="I55" s="241">
        <v>10</v>
      </c>
      <c r="J55" s="240">
        <v>969099</v>
      </c>
      <c r="K55" s="238" t="s">
        <v>17</v>
      </c>
      <c r="L55" s="238" t="s">
        <v>14</v>
      </c>
      <c r="M55" s="238" t="s">
        <v>15</v>
      </c>
      <c r="N55" s="238" t="s">
        <v>16</v>
      </c>
      <c r="O55" s="239" t="s">
        <v>17</v>
      </c>
      <c r="P55" s="208"/>
      <c r="Q55" s="170" t="str">
        <f t="shared" si="3"/>
        <v/>
      </c>
      <c r="R55" s="23"/>
    </row>
    <row r="56" spans="1:30" ht="15.75" thickBot="1" x14ac:dyDescent="0.3">
      <c r="A56" s="60">
        <f>SUM(A50:A55)</f>
        <v>0</v>
      </c>
      <c r="B56" s="108"/>
      <c r="C56" s="132"/>
      <c r="D56" s="132"/>
      <c r="E56" s="132"/>
      <c r="F56" s="132"/>
      <c r="G56" s="132"/>
      <c r="H56" s="132"/>
      <c r="I56" s="231">
        <v>10</v>
      </c>
      <c r="J56" s="202">
        <v>969099</v>
      </c>
      <c r="K56" s="232" t="s">
        <v>17</v>
      </c>
      <c r="L56" s="202" t="s">
        <v>14</v>
      </c>
      <c r="M56" s="202" t="s">
        <v>15</v>
      </c>
      <c r="N56" s="202" t="s">
        <v>16</v>
      </c>
      <c r="O56" s="233" t="s">
        <v>17</v>
      </c>
      <c r="P56" s="8" t="s">
        <v>63</v>
      </c>
    </row>
    <row r="57" spans="1:30" ht="15" x14ac:dyDescent="0.25">
      <c r="A57" s="205"/>
      <c r="B57" s="205"/>
      <c r="C57" s="36"/>
      <c r="D57" s="204"/>
      <c r="E57" s="205"/>
      <c r="F57" s="205"/>
      <c r="G57" s="205"/>
      <c r="H57" s="205"/>
      <c r="I57" s="27"/>
      <c r="J57" s="27"/>
      <c r="K57" s="27"/>
      <c r="L57" s="27"/>
      <c r="M57" s="27"/>
      <c r="N57" s="27"/>
      <c r="O57" s="27"/>
      <c r="P57" s="3"/>
    </row>
    <row r="58" spans="1:30" ht="15" x14ac:dyDescent="0.25">
      <c r="A58" s="49"/>
      <c r="L58" s="166"/>
      <c r="M58" s="166"/>
      <c r="N58" s="166"/>
    </row>
    <row r="60" spans="1:30" s="3" customFormat="1" ht="21" thickBot="1" x14ac:dyDescent="0.35">
      <c r="A60" s="2" t="s">
        <v>65</v>
      </c>
      <c r="B60" s="62" t="s">
        <v>66</v>
      </c>
      <c r="W60" s="1"/>
      <c r="X60" s="1"/>
      <c r="Y60" s="1"/>
      <c r="Z60" s="1"/>
      <c r="AA60" s="1"/>
      <c r="AB60" s="1"/>
      <c r="AC60" s="1"/>
      <c r="AD60" s="1"/>
    </row>
    <row r="61" spans="1:30" ht="15.75" thickBot="1" x14ac:dyDescent="0.3">
      <c r="A61" s="37"/>
      <c r="B61" s="250" t="s">
        <v>1</v>
      </c>
      <c r="C61" s="251"/>
      <c r="D61" s="251"/>
      <c r="E61" s="251"/>
      <c r="F61" s="251"/>
      <c r="G61" s="251"/>
      <c r="H61" s="252"/>
      <c r="I61" s="250" t="s">
        <v>2</v>
      </c>
      <c r="J61" s="251"/>
      <c r="K61" s="251"/>
      <c r="L61" s="251"/>
      <c r="M61" s="251"/>
      <c r="N61" s="251"/>
      <c r="O61" s="252"/>
      <c r="P61" s="5" t="s">
        <v>3</v>
      </c>
      <c r="R61" s="6" t="s">
        <v>67</v>
      </c>
    </row>
    <row r="62" spans="1:30" ht="15.75" thickBot="1" x14ac:dyDescent="0.3">
      <c r="A62" s="37" t="s">
        <v>5</v>
      </c>
      <c r="B62" s="51" t="s">
        <v>6</v>
      </c>
      <c r="C62" s="52" t="s">
        <v>7</v>
      </c>
      <c r="D62" s="53" t="s">
        <v>8</v>
      </c>
      <c r="E62" s="54" t="s">
        <v>9</v>
      </c>
      <c r="F62" s="54" t="s">
        <v>10</v>
      </c>
      <c r="G62" s="54" t="s">
        <v>11</v>
      </c>
      <c r="H62" s="55" t="s">
        <v>12</v>
      </c>
      <c r="I62" s="51" t="s">
        <v>6</v>
      </c>
      <c r="J62" s="52" t="s">
        <v>7</v>
      </c>
      <c r="K62" s="53" t="s">
        <v>8</v>
      </c>
      <c r="L62" s="54" t="s">
        <v>9</v>
      </c>
      <c r="M62" s="54" t="s">
        <v>10</v>
      </c>
      <c r="N62" s="54" t="s">
        <v>11</v>
      </c>
      <c r="O62" s="55" t="s">
        <v>12</v>
      </c>
      <c r="P62" s="24" t="s">
        <v>108</v>
      </c>
      <c r="R62" s="6" t="s">
        <v>64</v>
      </c>
    </row>
    <row r="63" spans="1:30" customFormat="1" ht="15" x14ac:dyDescent="0.25">
      <c r="A63" s="329"/>
      <c r="B63" s="38">
        <v>10</v>
      </c>
      <c r="C63" s="179">
        <v>189991</v>
      </c>
      <c r="D63" s="39"/>
      <c r="E63" s="40" t="s">
        <v>14</v>
      </c>
      <c r="F63" s="40" t="s">
        <v>15</v>
      </c>
      <c r="G63" s="39"/>
      <c r="H63" s="56" t="s">
        <v>17</v>
      </c>
      <c r="I63" s="184">
        <v>10</v>
      </c>
      <c r="J63" s="179">
        <v>969099</v>
      </c>
      <c r="K63" s="200" t="s">
        <v>17</v>
      </c>
      <c r="L63" s="200" t="s">
        <v>14</v>
      </c>
      <c r="M63" s="200" t="s">
        <v>15</v>
      </c>
      <c r="N63" s="200" t="s">
        <v>16</v>
      </c>
      <c r="O63" s="234" t="s">
        <v>17</v>
      </c>
      <c r="P63" s="30" t="s">
        <v>68</v>
      </c>
      <c r="Q63" s="170" t="str">
        <f t="shared" ref="Q63:Q78" si="5">IF(A63="","",IF(D63="","HUSK AT UDFYLDE OMK.STED",""))</f>
        <v/>
      </c>
      <c r="R63" s="63"/>
      <c r="S63" s="170" t="str">
        <f>IF(A63="","",IF(G63="","HUSK AT UDFYLDE FORMÅL",""))</f>
        <v/>
      </c>
      <c r="W63" s="1"/>
      <c r="X63" s="1"/>
      <c r="Y63" s="1"/>
      <c r="Z63" s="1"/>
      <c r="AA63" s="1"/>
      <c r="AB63" s="1"/>
      <c r="AC63" s="1"/>
      <c r="AD63" s="1"/>
    </row>
    <row r="64" spans="1:30" customFormat="1" ht="15" x14ac:dyDescent="0.25">
      <c r="A64" s="330"/>
      <c r="B64" s="17">
        <v>10</v>
      </c>
      <c r="C64" s="182">
        <v>189991</v>
      </c>
      <c r="D64" s="46"/>
      <c r="E64" s="18" t="s">
        <v>14</v>
      </c>
      <c r="F64" s="18" t="s">
        <v>15</v>
      </c>
      <c r="G64" s="46"/>
      <c r="H64" s="57" t="s">
        <v>17</v>
      </c>
      <c r="I64" s="181">
        <v>10</v>
      </c>
      <c r="J64" s="182">
        <v>969099</v>
      </c>
      <c r="K64" s="235" t="s">
        <v>17</v>
      </c>
      <c r="L64" s="235" t="s">
        <v>14</v>
      </c>
      <c r="M64" s="235" t="s">
        <v>15</v>
      </c>
      <c r="N64" s="235" t="s">
        <v>16</v>
      </c>
      <c r="O64" s="236" t="s">
        <v>17</v>
      </c>
      <c r="P64" s="64"/>
      <c r="Q64" s="170" t="str">
        <f t="shared" si="5"/>
        <v/>
      </c>
      <c r="R64" s="14"/>
      <c r="S64" s="170" t="str">
        <f t="shared" ref="S64:S78" si="6">IF(A64="","",IF(G64="","HUSK AT UDFYLDE FORMÅL",""))</f>
        <v/>
      </c>
      <c r="W64" s="1"/>
      <c r="X64" s="1"/>
      <c r="Y64" s="1"/>
      <c r="Z64" s="1"/>
      <c r="AA64" s="1"/>
      <c r="AB64" s="1"/>
      <c r="AC64" s="1"/>
      <c r="AD64" s="1"/>
    </row>
    <row r="65" spans="1:30" customFormat="1" ht="15" x14ac:dyDescent="0.25">
      <c r="A65" s="330"/>
      <c r="B65" s="17">
        <v>10</v>
      </c>
      <c r="C65" s="182">
        <v>189991</v>
      </c>
      <c r="D65" s="46"/>
      <c r="E65" s="18" t="s">
        <v>14</v>
      </c>
      <c r="F65" s="18" t="s">
        <v>15</v>
      </c>
      <c r="G65" s="46"/>
      <c r="H65" s="57" t="s">
        <v>17</v>
      </c>
      <c r="I65" s="181">
        <v>10</v>
      </c>
      <c r="J65" s="182">
        <v>969099</v>
      </c>
      <c r="K65" s="235" t="s">
        <v>17</v>
      </c>
      <c r="L65" s="235" t="s">
        <v>14</v>
      </c>
      <c r="M65" s="235" t="s">
        <v>15</v>
      </c>
      <c r="N65" s="235" t="s">
        <v>16</v>
      </c>
      <c r="O65" s="236" t="s">
        <v>17</v>
      </c>
      <c r="P65" s="64"/>
      <c r="Q65" s="170" t="str">
        <f t="shared" si="5"/>
        <v/>
      </c>
      <c r="R65" s="14"/>
      <c r="S65" s="170" t="str">
        <f t="shared" si="6"/>
        <v/>
      </c>
      <c r="W65" s="1"/>
      <c r="X65" s="1"/>
      <c r="Y65" s="1"/>
      <c r="Z65" s="1"/>
      <c r="AA65" s="1"/>
      <c r="AB65" s="1"/>
      <c r="AC65" s="1"/>
      <c r="AD65" s="1"/>
    </row>
    <row r="66" spans="1:30" customFormat="1" ht="15.75" thickBot="1" x14ac:dyDescent="0.3">
      <c r="A66" s="331"/>
      <c r="B66" s="20">
        <v>10</v>
      </c>
      <c r="C66" s="245">
        <v>189991</v>
      </c>
      <c r="D66" s="47"/>
      <c r="E66" s="21" t="s">
        <v>14</v>
      </c>
      <c r="F66" s="21" t="s">
        <v>15</v>
      </c>
      <c r="G66" s="47"/>
      <c r="H66" s="59" t="s">
        <v>17</v>
      </c>
      <c r="I66" s="183">
        <v>10</v>
      </c>
      <c r="J66" s="245">
        <v>969099</v>
      </c>
      <c r="K66" s="246" t="s">
        <v>17</v>
      </c>
      <c r="L66" s="246" t="s">
        <v>14</v>
      </c>
      <c r="M66" s="246" t="s">
        <v>15</v>
      </c>
      <c r="N66" s="246" t="s">
        <v>16</v>
      </c>
      <c r="O66" s="247" t="s">
        <v>17</v>
      </c>
      <c r="P66" s="208"/>
      <c r="Q66" s="170" t="str">
        <f t="shared" si="5"/>
        <v/>
      </c>
      <c r="R66" s="14"/>
      <c r="S66" s="170" t="str">
        <f t="shared" si="6"/>
        <v/>
      </c>
      <c r="W66" s="1"/>
      <c r="X66" s="1"/>
      <c r="Y66" s="1"/>
      <c r="Z66" s="1"/>
      <c r="AA66" s="1"/>
      <c r="AB66" s="1"/>
      <c r="AC66" s="1"/>
      <c r="AD66" s="1"/>
    </row>
    <row r="67" spans="1:30" customFormat="1" ht="15" x14ac:dyDescent="0.25">
      <c r="A67" s="332"/>
      <c r="B67" s="38">
        <v>10</v>
      </c>
      <c r="C67" s="244">
        <v>189992</v>
      </c>
      <c r="D67" s="39"/>
      <c r="E67" s="40" t="s">
        <v>14</v>
      </c>
      <c r="F67" s="40" t="s">
        <v>15</v>
      </c>
      <c r="G67" s="39"/>
      <c r="H67" s="56" t="s">
        <v>17</v>
      </c>
      <c r="I67" s="184">
        <v>10</v>
      </c>
      <c r="J67" s="179">
        <v>969099</v>
      </c>
      <c r="K67" s="200" t="s">
        <v>17</v>
      </c>
      <c r="L67" s="200" t="s">
        <v>14</v>
      </c>
      <c r="M67" s="200" t="s">
        <v>15</v>
      </c>
      <c r="N67" s="200" t="s">
        <v>16</v>
      </c>
      <c r="O67" s="234" t="s">
        <v>17</v>
      </c>
      <c r="P67" s="207" t="s">
        <v>69</v>
      </c>
      <c r="Q67" s="170" t="str">
        <f t="shared" si="5"/>
        <v/>
      </c>
      <c r="R67" s="63"/>
      <c r="S67" s="170" t="str">
        <f t="shared" si="6"/>
        <v/>
      </c>
      <c r="W67" s="1"/>
      <c r="X67" s="1"/>
      <c r="Y67" s="1"/>
      <c r="Z67" s="1"/>
      <c r="AA67" s="1"/>
      <c r="AB67" s="1"/>
      <c r="AC67" s="1"/>
      <c r="AD67" s="1"/>
    </row>
    <row r="68" spans="1:30" customFormat="1" ht="15" x14ac:dyDescent="0.25">
      <c r="A68" s="330"/>
      <c r="B68" s="17">
        <v>10</v>
      </c>
      <c r="C68" s="188">
        <v>189992</v>
      </c>
      <c r="D68" s="46"/>
      <c r="E68" s="18" t="s">
        <v>14</v>
      </c>
      <c r="F68" s="18" t="s">
        <v>15</v>
      </c>
      <c r="G68" s="46"/>
      <c r="H68" s="57" t="s">
        <v>17</v>
      </c>
      <c r="I68" s="181">
        <v>10</v>
      </c>
      <c r="J68" s="182">
        <v>969099</v>
      </c>
      <c r="K68" s="235" t="s">
        <v>17</v>
      </c>
      <c r="L68" s="235" t="s">
        <v>14</v>
      </c>
      <c r="M68" s="235" t="s">
        <v>15</v>
      </c>
      <c r="N68" s="235" t="s">
        <v>16</v>
      </c>
      <c r="O68" s="236" t="s">
        <v>17</v>
      </c>
      <c r="P68" s="64"/>
      <c r="Q68" s="170" t="str">
        <f t="shared" si="5"/>
        <v/>
      </c>
      <c r="R68" s="14"/>
      <c r="S68" s="170" t="str">
        <f t="shared" si="6"/>
        <v/>
      </c>
      <c r="W68" s="1"/>
      <c r="X68" s="1"/>
      <c r="Y68" s="1"/>
      <c r="Z68" s="1"/>
      <c r="AA68" s="1"/>
      <c r="AB68" s="1"/>
      <c r="AC68" s="1"/>
      <c r="AD68" s="1"/>
    </row>
    <row r="69" spans="1:30" customFormat="1" ht="15" x14ac:dyDescent="0.25">
      <c r="A69" s="330"/>
      <c r="B69" s="17">
        <v>10</v>
      </c>
      <c r="C69" s="188">
        <v>189992</v>
      </c>
      <c r="D69" s="46"/>
      <c r="E69" s="18" t="s">
        <v>14</v>
      </c>
      <c r="F69" s="18" t="s">
        <v>15</v>
      </c>
      <c r="G69" s="46"/>
      <c r="H69" s="57" t="s">
        <v>17</v>
      </c>
      <c r="I69" s="181">
        <v>10</v>
      </c>
      <c r="J69" s="182">
        <v>969099</v>
      </c>
      <c r="K69" s="235" t="s">
        <v>17</v>
      </c>
      <c r="L69" s="235" t="s">
        <v>14</v>
      </c>
      <c r="M69" s="235" t="s">
        <v>15</v>
      </c>
      <c r="N69" s="235" t="s">
        <v>16</v>
      </c>
      <c r="O69" s="236" t="s">
        <v>17</v>
      </c>
      <c r="P69" s="64"/>
      <c r="Q69" s="170" t="str">
        <f t="shared" si="5"/>
        <v/>
      </c>
      <c r="R69" s="14"/>
      <c r="S69" s="170" t="str">
        <f t="shared" si="6"/>
        <v/>
      </c>
    </row>
    <row r="70" spans="1:30" customFormat="1" ht="15.75" thickBot="1" x14ac:dyDescent="0.3">
      <c r="A70" s="333"/>
      <c r="B70" s="218">
        <v>10</v>
      </c>
      <c r="C70" s="248">
        <v>189992</v>
      </c>
      <c r="D70" s="223"/>
      <c r="E70" s="220" t="s">
        <v>14</v>
      </c>
      <c r="F70" s="220" t="s">
        <v>15</v>
      </c>
      <c r="G70" s="223"/>
      <c r="H70" s="230" t="s">
        <v>17</v>
      </c>
      <c r="I70" s="241">
        <v>10</v>
      </c>
      <c r="J70" s="240">
        <v>969099</v>
      </c>
      <c r="K70" s="238" t="s">
        <v>17</v>
      </c>
      <c r="L70" s="238" t="s">
        <v>14</v>
      </c>
      <c r="M70" s="238" t="s">
        <v>15</v>
      </c>
      <c r="N70" s="238" t="s">
        <v>16</v>
      </c>
      <c r="O70" s="239" t="s">
        <v>17</v>
      </c>
      <c r="P70" s="243"/>
      <c r="Q70" s="170" t="str">
        <f t="shared" si="5"/>
        <v/>
      </c>
      <c r="R70" s="14"/>
      <c r="S70" s="170" t="str">
        <f t="shared" si="6"/>
        <v/>
      </c>
    </row>
    <row r="71" spans="1:30" customFormat="1" ht="15" x14ac:dyDescent="0.25">
      <c r="A71" s="332"/>
      <c r="B71" s="38">
        <v>10</v>
      </c>
      <c r="C71" s="179">
        <v>189993</v>
      </c>
      <c r="D71" s="39"/>
      <c r="E71" s="40" t="s">
        <v>14</v>
      </c>
      <c r="F71" s="40" t="s">
        <v>15</v>
      </c>
      <c r="G71" s="39"/>
      <c r="H71" s="56" t="s">
        <v>17</v>
      </c>
      <c r="I71" s="184">
        <v>10</v>
      </c>
      <c r="J71" s="179">
        <v>969099</v>
      </c>
      <c r="K71" s="200" t="s">
        <v>17</v>
      </c>
      <c r="L71" s="200" t="s">
        <v>14</v>
      </c>
      <c r="M71" s="200" t="s">
        <v>15</v>
      </c>
      <c r="N71" s="200" t="s">
        <v>16</v>
      </c>
      <c r="O71" s="234" t="s">
        <v>17</v>
      </c>
      <c r="P71" s="207" t="s">
        <v>70</v>
      </c>
      <c r="Q71" s="170" t="str">
        <f t="shared" si="5"/>
        <v/>
      </c>
      <c r="R71" s="63"/>
      <c r="S71" s="170" t="str">
        <f t="shared" si="6"/>
        <v/>
      </c>
    </row>
    <row r="72" spans="1:30" customFormat="1" ht="15" x14ac:dyDescent="0.25">
      <c r="A72" s="330"/>
      <c r="B72" s="17">
        <v>10</v>
      </c>
      <c r="C72" s="182">
        <v>189993</v>
      </c>
      <c r="D72" s="46"/>
      <c r="E72" s="18" t="s">
        <v>14</v>
      </c>
      <c r="F72" s="18" t="s">
        <v>15</v>
      </c>
      <c r="G72" s="46"/>
      <c r="H72" s="57" t="s">
        <v>17</v>
      </c>
      <c r="I72" s="181">
        <v>10</v>
      </c>
      <c r="J72" s="182">
        <v>969099</v>
      </c>
      <c r="K72" s="235" t="s">
        <v>17</v>
      </c>
      <c r="L72" s="235" t="s">
        <v>14</v>
      </c>
      <c r="M72" s="235" t="s">
        <v>15</v>
      </c>
      <c r="N72" s="235" t="s">
        <v>16</v>
      </c>
      <c r="O72" s="236" t="s">
        <v>17</v>
      </c>
      <c r="P72" s="64"/>
      <c r="Q72" s="170" t="str">
        <f t="shared" si="5"/>
        <v/>
      </c>
      <c r="R72" s="14"/>
      <c r="S72" s="170" t="str">
        <f t="shared" si="6"/>
        <v/>
      </c>
    </row>
    <row r="73" spans="1:30" customFormat="1" ht="15" x14ac:dyDescent="0.25">
      <c r="A73" s="330"/>
      <c r="B73" s="17">
        <v>10</v>
      </c>
      <c r="C73" s="182">
        <v>189993</v>
      </c>
      <c r="D73" s="46"/>
      <c r="E73" s="18" t="s">
        <v>14</v>
      </c>
      <c r="F73" s="18" t="s">
        <v>15</v>
      </c>
      <c r="G73" s="46"/>
      <c r="H73" s="57" t="s">
        <v>17</v>
      </c>
      <c r="I73" s="181">
        <v>10</v>
      </c>
      <c r="J73" s="182">
        <v>969099</v>
      </c>
      <c r="K73" s="235" t="s">
        <v>17</v>
      </c>
      <c r="L73" s="235" t="s">
        <v>14</v>
      </c>
      <c r="M73" s="235" t="s">
        <v>15</v>
      </c>
      <c r="N73" s="235" t="s">
        <v>16</v>
      </c>
      <c r="O73" s="236" t="s">
        <v>17</v>
      </c>
      <c r="P73" s="64"/>
      <c r="Q73" s="170" t="str">
        <f t="shared" si="5"/>
        <v/>
      </c>
      <c r="R73" s="14"/>
      <c r="S73" s="170" t="str">
        <f t="shared" si="6"/>
        <v/>
      </c>
    </row>
    <row r="74" spans="1:30" customFormat="1" ht="15.75" thickBot="1" x14ac:dyDescent="0.3">
      <c r="A74" s="333"/>
      <c r="B74" s="218">
        <v>10</v>
      </c>
      <c r="C74" s="240">
        <v>189993</v>
      </c>
      <c r="D74" s="223"/>
      <c r="E74" s="220" t="s">
        <v>14</v>
      </c>
      <c r="F74" s="220" t="s">
        <v>15</v>
      </c>
      <c r="G74" s="223"/>
      <c r="H74" s="230" t="s">
        <v>17</v>
      </c>
      <c r="I74" s="241">
        <v>10</v>
      </c>
      <c r="J74" s="240">
        <v>969099</v>
      </c>
      <c r="K74" s="238" t="s">
        <v>17</v>
      </c>
      <c r="L74" s="238" t="s">
        <v>14</v>
      </c>
      <c r="M74" s="238" t="s">
        <v>15</v>
      </c>
      <c r="N74" s="238" t="s">
        <v>16</v>
      </c>
      <c r="O74" s="239" t="s">
        <v>17</v>
      </c>
      <c r="P74" s="243"/>
      <c r="Q74" s="170" t="str">
        <f t="shared" si="5"/>
        <v/>
      </c>
      <c r="R74" s="22"/>
      <c r="S74" s="170" t="str">
        <f t="shared" si="6"/>
        <v/>
      </c>
    </row>
    <row r="75" spans="1:30" customFormat="1" ht="15" x14ac:dyDescent="0.25">
      <c r="A75" s="332"/>
      <c r="B75" s="38">
        <v>10</v>
      </c>
      <c r="C75" s="179">
        <v>189994</v>
      </c>
      <c r="D75" s="39"/>
      <c r="E75" s="40" t="s">
        <v>14</v>
      </c>
      <c r="F75" s="40" t="s">
        <v>15</v>
      </c>
      <c r="G75" s="39"/>
      <c r="H75" s="56" t="s">
        <v>17</v>
      </c>
      <c r="I75" s="184">
        <v>10</v>
      </c>
      <c r="J75" s="179">
        <v>969099</v>
      </c>
      <c r="K75" s="200" t="s">
        <v>17</v>
      </c>
      <c r="L75" s="200" t="s">
        <v>14</v>
      </c>
      <c r="M75" s="200" t="s">
        <v>15</v>
      </c>
      <c r="N75" s="200" t="s">
        <v>16</v>
      </c>
      <c r="O75" s="234" t="s">
        <v>17</v>
      </c>
      <c r="P75" s="207" t="s">
        <v>71</v>
      </c>
      <c r="Q75" s="170" t="str">
        <f t="shared" si="5"/>
        <v/>
      </c>
      <c r="R75" s="63"/>
      <c r="S75" s="170" t="str">
        <f t="shared" si="6"/>
        <v/>
      </c>
    </row>
    <row r="76" spans="1:30" customFormat="1" ht="15" x14ac:dyDescent="0.25">
      <c r="A76" s="330"/>
      <c r="B76" s="17">
        <v>10</v>
      </c>
      <c r="C76" s="182">
        <v>189994</v>
      </c>
      <c r="D76" s="46"/>
      <c r="E76" s="18" t="s">
        <v>14</v>
      </c>
      <c r="F76" s="18" t="s">
        <v>15</v>
      </c>
      <c r="G76" s="46"/>
      <c r="H76" s="57" t="s">
        <v>17</v>
      </c>
      <c r="I76" s="181">
        <v>10</v>
      </c>
      <c r="J76" s="182">
        <v>969099</v>
      </c>
      <c r="K76" s="235" t="s">
        <v>17</v>
      </c>
      <c r="L76" s="235" t="s">
        <v>14</v>
      </c>
      <c r="M76" s="235" t="s">
        <v>15</v>
      </c>
      <c r="N76" s="235" t="s">
        <v>16</v>
      </c>
      <c r="O76" s="236" t="s">
        <v>17</v>
      </c>
      <c r="P76" s="64"/>
      <c r="Q76" s="170" t="str">
        <f t="shared" si="5"/>
        <v/>
      </c>
      <c r="R76" s="14"/>
      <c r="S76" s="170" t="str">
        <f t="shared" si="6"/>
        <v/>
      </c>
    </row>
    <row r="77" spans="1:30" customFormat="1" ht="15" x14ac:dyDescent="0.25">
      <c r="A77" s="330"/>
      <c r="B77" s="17">
        <v>10</v>
      </c>
      <c r="C77" s="182">
        <v>189994</v>
      </c>
      <c r="D77" s="46"/>
      <c r="E77" s="18" t="s">
        <v>14</v>
      </c>
      <c r="F77" s="18" t="s">
        <v>15</v>
      </c>
      <c r="G77" s="46"/>
      <c r="H77" s="57" t="s">
        <v>17</v>
      </c>
      <c r="I77" s="181">
        <v>10</v>
      </c>
      <c r="J77" s="182">
        <v>969099</v>
      </c>
      <c r="K77" s="235" t="s">
        <v>17</v>
      </c>
      <c r="L77" s="235" t="s">
        <v>14</v>
      </c>
      <c r="M77" s="235" t="s">
        <v>15</v>
      </c>
      <c r="N77" s="235" t="s">
        <v>16</v>
      </c>
      <c r="O77" s="236" t="s">
        <v>17</v>
      </c>
      <c r="P77" s="64"/>
      <c r="Q77" s="170" t="str">
        <f t="shared" si="5"/>
        <v/>
      </c>
      <c r="R77" s="14"/>
      <c r="S77" s="170" t="str">
        <f t="shared" si="6"/>
        <v/>
      </c>
    </row>
    <row r="78" spans="1:30" customFormat="1" ht="15.75" thickBot="1" x14ac:dyDescent="0.3">
      <c r="A78" s="333"/>
      <c r="B78" s="218">
        <v>10</v>
      </c>
      <c r="C78" s="240">
        <v>189994</v>
      </c>
      <c r="D78" s="223"/>
      <c r="E78" s="220" t="s">
        <v>14</v>
      </c>
      <c r="F78" s="220" t="s">
        <v>15</v>
      </c>
      <c r="G78" s="223"/>
      <c r="H78" s="230" t="s">
        <v>17</v>
      </c>
      <c r="I78" s="241">
        <v>10</v>
      </c>
      <c r="J78" s="240">
        <v>969099</v>
      </c>
      <c r="K78" s="238" t="s">
        <v>17</v>
      </c>
      <c r="L78" s="238" t="s">
        <v>14</v>
      </c>
      <c r="M78" s="238" t="s">
        <v>15</v>
      </c>
      <c r="N78" s="238" t="s">
        <v>16</v>
      </c>
      <c r="O78" s="239" t="s">
        <v>17</v>
      </c>
      <c r="P78" s="243"/>
      <c r="Q78" s="170" t="str">
        <f t="shared" si="5"/>
        <v/>
      </c>
      <c r="R78" s="23"/>
      <c r="S78" s="170" t="str">
        <f t="shared" si="6"/>
        <v/>
      </c>
    </row>
    <row r="79" spans="1:30" ht="15.75" thickBot="1" x14ac:dyDescent="0.3">
      <c r="A79" s="25">
        <f>SUM(A63:A78)</f>
        <v>0</v>
      </c>
      <c r="B79" s="108"/>
      <c r="C79" s="132"/>
      <c r="D79" s="132"/>
      <c r="E79" s="132"/>
      <c r="F79" s="132"/>
      <c r="G79" s="132"/>
      <c r="H79" s="132"/>
      <c r="I79" s="231">
        <v>10</v>
      </c>
      <c r="J79" s="202">
        <v>969099</v>
      </c>
      <c r="K79" s="232" t="s">
        <v>17</v>
      </c>
      <c r="L79" s="202" t="s">
        <v>14</v>
      </c>
      <c r="M79" s="202" t="s">
        <v>15</v>
      </c>
      <c r="N79" s="202" t="s">
        <v>16</v>
      </c>
      <c r="O79" s="233" t="s">
        <v>17</v>
      </c>
      <c r="P79" s="242" t="s">
        <v>66</v>
      </c>
      <c r="S79"/>
      <c r="T79"/>
    </row>
    <row r="80" spans="1:30" ht="15" x14ac:dyDescent="0.25">
      <c r="A80" s="49"/>
      <c r="I80" s="3"/>
      <c r="J80" s="3"/>
      <c r="K80" s="3"/>
      <c r="L80" s="3"/>
      <c r="M80" s="3"/>
      <c r="N80" s="3"/>
      <c r="O80" s="3"/>
      <c r="P80" s="65"/>
      <c r="S80"/>
      <c r="T80"/>
    </row>
    <row r="84" spans="1:20" x14ac:dyDescent="0.2">
      <c r="A84" s="33">
        <f>+A14+A15+A29+A43+A56+A79</f>
        <v>0</v>
      </c>
      <c r="B84" s="1" t="s">
        <v>72</v>
      </c>
    </row>
    <row r="85" spans="1:20" ht="15" x14ac:dyDescent="0.25">
      <c r="T85" s="3"/>
    </row>
  </sheetData>
  <sheetProtection formatRows="0" insertRows="0"/>
  <mergeCells count="12">
    <mergeCell ref="B4:H4"/>
    <mergeCell ref="I4:O4"/>
    <mergeCell ref="B48:H48"/>
    <mergeCell ref="I48:O48"/>
    <mergeCell ref="B61:H61"/>
    <mergeCell ref="I61:O61"/>
    <mergeCell ref="T20:U20"/>
    <mergeCell ref="B34:H34"/>
    <mergeCell ref="T34:U34"/>
    <mergeCell ref="I34:O34"/>
    <mergeCell ref="B20:H20"/>
    <mergeCell ref="I20:O20"/>
  </mergeCells>
  <conditionalFormatting sqref="C6">
    <cfRule type="cellIs" dxfId="66" priority="31" operator="equal">
      <formula>219099</formula>
    </cfRule>
  </conditionalFormatting>
  <conditionalFormatting sqref="C7:C8">
    <cfRule type="cellIs" dxfId="65" priority="30" operator="equal">
      <formula>219099</formula>
    </cfRule>
  </conditionalFormatting>
  <conditionalFormatting sqref="C22">
    <cfRule type="cellIs" dxfId="64" priority="68" operator="equal">
      <formula>219099</formula>
    </cfRule>
  </conditionalFormatting>
  <conditionalFormatting sqref="C23:C26">
    <cfRule type="cellIs" dxfId="63" priority="69" operator="equal">
      <formula>219099</formula>
    </cfRule>
  </conditionalFormatting>
  <conditionalFormatting sqref="I6:I13">
    <cfRule type="cellIs" dxfId="62" priority="29" operator="notEqual">
      <formula>10</formula>
    </cfRule>
  </conditionalFormatting>
  <conditionalFormatting sqref="I22:I28">
    <cfRule type="cellIs" dxfId="61" priority="59" operator="notEqual">
      <formula>10</formula>
    </cfRule>
  </conditionalFormatting>
  <conditionalFormatting sqref="I36:I42">
    <cfRule type="cellIs" dxfId="60" priority="14" operator="notEqual">
      <formula>10</formula>
    </cfRule>
  </conditionalFormatting>
  <conditionalFormatting sqref="I50:I55">
    <cfRule type="cellIs" dxfId="59" priority="7" operator="notEqual">
      <formula>10</formula>
    </cfRule>
  </conditionalFormatting>
  <conditionalFormatting sqref="I63:I78">
    <cfRule type="cellIs" dxfId="58" priority="38" operator="notEqual">
      <formula>10</formula>
    </cfRule>
  </conditionalFormatting>
  <conditionalFormatting sqref="J6:J9">
    <cfRule type="cellIs" dxfId="57" priority="28" operator="notEqual">
      <formula>619005</formula>
    </cfRule>
  </conditionalFormatting>
  <conditionalFormatting sqref="J10:J13">
    <cfRule type="cellIs" dxfId="56" priority="27" operator="notEqual">
      <formula>619000</formula>
    </cfRule>
  </conditionalFormatting>
  <conditionalFormatting sqref="J22:J28">
    <cfRule type="cellIs" dxfId="55" priority="58" operator="notEqual">
      <formula>969005</formula>
    </cfRule>
  </conditionalFormatting>
  <conditionalFormatting sqref="J36:J42">
    <cfRule type="cellIs" dxfId="54" priority="13" operator="notEqual">
      <formula>619097</formula>
    </cfRule>
  </conditionalFormatting>
  <conditionalFormatting sqref="J50:J55">
    <cfRule type="cellIs" dxfId="53" priority="6" operator="notEqual">
      <formula>969099</formula>
    </cfRule>
  </conditionalFormatting>
  <conditionalFormatting sqref="J63:J78">
    <cfRule type="cellIs" dxfId="52" priority="37" operator="notEqual">
      <formula>969099</formula>
    </cfRule>
  </conditionalFormatting>
  <conditionalFormatting sqref="K6:K13">
    <cfRule type="notContainsText" dxfId="51" priority="26" operator="notContains" text="00000">
      <formula>ISERROR(SEARCH("00000",K6))</formula>
    </cfRule>
  </conditionalFormatting>
  <conditionalFormatting sqref="K22:K28">
    <cfRule type="notContainsText" dxfId="50" priority="57" operator="notContains" text="00000">
      <formula>ISERROR(SEARCH("00000",K22))</formula>
    </cfRule>
  </conditionalFormatting>
  <conditionalFormatting sqref="K36:K42">
    <cfRule type="notContainsText" dxfId="49" priority="12" operator="notContains" text="00000">
      <formula>ISERROR(SEARCH("00000",K36))</formula>
    </cfRule>
  </conditionalFormatting>
  <conditionalFormatting sqref="K50:K55">
    <cfRule type="notContainsText" dxfId="48" priority="5" operator="notContains" text="00000">
      <formula>ISERROR(SEARCH("00000",K50))</formula>
    </cfRule>
  </conditionalFormatting>
  <conditionalFormatting sqref="K63:K78">
    <cfRule type="notContainsText" dxfId="47" priority="36" operator="notContains" text="00000">
      <formula>ISERROR(SEARCH("00000",K63))</formula>
    </cfRule>
  </conditionalFormatting>
  <conditionalFormatting sqref="L6:L13">
    <cfRule type="notContainsText" dxfId="46" priority="25" operator="notContains" text="000000">
      <formula>ISERROR(SEARCH("000000",L6))</formula>
    </cfRule>
  </conditionalFormatting>
  <conditionalFormatting sqref="L22:L28">
    <cfRule type="notContainsText" dxfId="45" priority="56" operator="notContains" text="000000">
      <formula>ISERROR(SEARCH("000000",L22))</formula>
    </cfRule>
  </conditionalFormatting>
  <conditionalFormatting sqref="L36:L42">
    <cfRule type="notContainsText" dxfId="44" priority="11" operator="notContains" text="000000">
      <formula>ISERROR(SEARCH("000000",L36))</formula>
    </cfRule>
  </conditionalFormatting>
  <conditionalFormatting sqref="L50:L55">
    <cfRule type="notContainsText" dxfId="43" priority="4" operator="notContains" text="000000">
      <formula>ISERROR(SEARCH("000000",L50))</formula>
    </cfRule>
  </conditionalFormatting>
  <conditionalFormatting sqref="L63:L78">
    <cfRule type="notContainsText" dxfId="42" priority="35" operator="notContains" text="000000">
      <formula>ISERROR(SEARCH("000000",L63))</formula>
    </cfRule>
  </conditionalFormatting>
  <conditionalFormatting sqref="M6:M13">
    <cfRule type="notContainsText" dxfId="41" priority="24" operator="notContains" text="00">
      <formula>ISERROR(SEARCH("00",M6))</formula>
    </cfRule>
  </conditionalFormatting>
  <conditionalFormatting sqref="M22:M28">
    <cfRule type="notContainsText" dxfId="40" priority="55" operator="notContains" text="00">
      <formula>ISERROR(SEARCH("00",M22))</formula>
    </cfRule>
  </conditionalFormatting>
  <conditionalFormatting sqref="M36:M42">
    <cfRule type="notContainsText" dxfId="39" priority="10" operator="notContains" text="00">
      <formula>ISERROR(SEARCH("00",M36))</formula>
    </cfRule>
  </conditionalFormatting>
  <conditionalFormatting sqref="M50:M55">
    <cfRule type="notContainsText" dxfId="38" priority="3" operator="notContains" text="00">
      <formula>ISERROR(SEARCH("00",M50))</formula>
    </cfRule>
  </conditionalFormatting>
  <conditionalFormatting sqref="M63:M78">
    <cfRule type="notContainsText" dxfId="37" priority="34" operator="notContains" text="00">
      <formula>ISERROR(SEARCH("00",M63))</formula>
    </cfRule>
  </conditionalFormatting>
  <conditionalFormatting sqref="N6:N13">
    <cfRule type="notContainsText" dxfId="36" priority="23" operator="notContains" text="0000">
      <formula>ISERROR(SEARCH("0000",N6))</formula>
    </cfRule>
  </conditionalFormatting>
  <conditionalFormatting sqref="N22:N28">
    <cfRule type="notContainsText" dxfId="35" priority="54" operator="notContains" text="0000">
      <formula>ISERROR(SEARCH("0000",N22))</formula>
    </cfRule>
  </conditionalFormatting>
  <conditionalFormatting sqref="N36:N42">
    <cfRule type="notContainsText" dxfId="34" priority="9" operator="notContains" text="0000">
      <formula>ISERROR(SEARCH("0000",N36))</formula>
    </cfRule>
  </conditionalFormatting>
  <conditionalFormatting sqref="N50:N55">
    <cfRule type="notContainsText" dxfId="33" priority="2" operator="notContains" text="0000">
      <formula>ISERROR(SEARCH("0000",N50))</formula>
    </cfRule>
  </conditionalFormatting>
  <conditionalFormatting sqref="N63:N78">
    <cfRule type="notContainsText" dxfId="32" priority="33" operator="notContains" text="0000">
      <formula>ISERROR(SEARCH("0000",N63))</formula>
    </cfRule>
  </conditionalFormatting>
  <conditionalFormatting sqref="O6:O13">
    <cfRule type="notContainsText" dxfId="31" priority="22" operator="notContains" text="00000">
      <formula>ISERROR(SEARCH("00000",O6))</formula>
    </cfRule>
  </conditionalFormatting>
  <conditionalFormatting sqref="O22:O28">
    <cfRule type="notContainsText" dxfId="30" priority="53" operator="notContains" text="00000">
      <formula>ISERROR(SEARCH("00000",O22))</formula>
    </cfRule>
  </conditionalFormatting>
  <conditionalFormatting sqref="O36:O42">
    <cfRule type="notContainsText" dxfId="29" priority="8" operator="notContains" text="00000">
      <formula>ISERROR(SEARCH("00000",O36))</formula>
    </cfRule>
  </conditionalFormatting>
  <conditionalFormatting sqref="O50:O55">
    <cfRule type="notContainsText" dxfId="28" priority="1" operator="notContains" text="00000">
      <formula>ISERROR(SEARCH("00000",O50))</formula>
    </cfRule>
  </conditionalFormatting>
  <conditionalFormatting sqref="O63:O78">
    <cfRule type="notContainsText" dxfId="27" priority="32" operator="notContains" text="00000">
      <formula>ISERROR(SEARCH("00000",O63))</formula>
    </cfRule>
  </conditionalFormatting>
  <dataValidations count="6">
    <dataValidation type="textLength" operator="equal" allowBlank="1" showInputMessage="1" showErrorMessage="1" error="OMKOSTNINGSSTED ER ALTID 5 CIFRE" sqref="D50:D55 D63:D78 D6:D13 D36:D42 D22:D28" xr:uid="{779A4ABC-075C-40B9-ACE6-73F6C04C24AC}">
      <formula1>5</formula1>
    </dataValidation>
    <dataValidation type="textLength" operator="equal" allowBlank="1" showInputMessage="1" showErrorMessage="1" error="FORMÅL ER ALTID 4 CIFRE" sqref="G50:G55 G63:G78 G6:G13 G36:G42 G22:G28" xr:uid="{1C3459AC-7A30-4CC9-BAC7-DDC11B9F23BA}">
      <formula1>4</formula1>
    </dataValidation>
    <dataValidation type="textLength" operator="equal" allowBlank="1" showInputMessage="1" showErrorMessage="1" error="ANALYSENR ER ALTID 5 CIFRE" sqref="H6:H13 H22:H28" xr:uid="{5F3505C2-E1B9-4D6F-88DA-B7CC2D999A33}">
      <formula1>5</formula1>
    </dataValidation>
    <dataValidation type="whole" allowBlank="1" showInputMessage="1" showErrorMessage="1" error="Du har anvendt en forkert artskonto - du skal vælge en indtægtsart. Tjek evt. kontoplan på økonomiafdelingens hjemmeside. _x000a__x000a_" prompt="tast en art" sqref="C9" xr:uid="{B41A9A0E-DAE0-45FA-8EA7-6FBD3FB33DEB}">
      <formula1>101151</formula1>
      <formula2>101151</formula2>
    </dataValidation>
    <dataValidation type="whole" allowBlank="1" showInputMessage="1" showErrorMessage="1" error="Du har anvendt en forkert artskonto - du skal vælge en udgiftsart. Tjek evt. kontoplan på økonomiafdelingens hjemmeside. _x000a__x000a_" prompt="tast en art" sqref="C39:C42 C52:C55" xr:uid="{57818242-EA42-4918-86EF-28011BB11F95}">
      <formula1>220000</formula1>
      <formula2>234099</formula2>
    </dataValidation>
    <dataValidation type="whole" allowBlank="1" showInputMessage="1" showErrorMessage="1" error="Du har anvendt en forkert artskonto - du skal vælge en indtægtsart. Tjek evt. kontoplan på økonomiafdelingens hjemmeside. _x000a__x000a_" prompt="tast en art" sqref="C22:C26 C6:C8" xr:uid="{1CACAED0-3E9F-4B9D-95E4-D35C9DC102C8}">
      <formula1>115000</formula1>
      <formula2>118089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59"/>
  <sheetViews>
    <sheetView topLeftCell="A12" zoomScaleNormal="100" workbookViewId="0">
      <selection activeCell="AF19" sqref="AF19"/>
    </sheetView>
  </sheetViews>
  <sheetFormatPr defaultColWidth="9.140625" defaultRowHeight="15" x14ac:dyDescent="0.25"/>
  <cols>
    <col min="1" max="1" width="23.7109375" style="1" customWidth="1"/>
    <col min="2" max="2" width="9.140625" style="1"/>
    <col min="3" max="3" width="10.5703125" style="1" bestFit="1" customWidth="1"/>
    <col min="4" max="4" width="9.140625" style="1"/>
    <col min="5" max="5" width="10.5703125" style="1" bestFit="1" customWidth="1"/>
    <col min="6" max="14" width="9.140625" style="1"/>
    <col min="15" max="15" width="13.7109375" style="1" customWidth="1"/>
    <col min="16" max="29" width="9.140625" style="1" hidden="1" customWidth="1"/>
    <col min="30" max="30" width="9.140625" customWidth="1"/>
    <col min="31" max="31" width="42.7109375" style="1" customWidth="1"/>
    <col min="32" max="32" width="5.7109375" style="1" customWidth="1"/>
    <col min="33" max="33" width="20.7109375" style="1" customWidth="1"/>
    <col min="34" max="34" width="10.5703125" style="1" customWidth="1"/>
    <col min="35" max="16384" width="9.140625" style="1"/>
  </cols>
  <sheetData>
    <row r="1" spans="1:34" x14ac:dyDescent="0.25">
      <c r="B1" s="26"/>
    </row>
    <row r="2" spans="1:34" s="3" customFormat="1" ht="15.75" thickBot="1" x14ac:dyDescent="0.3">
      <c r="A2" s="2" t="s">
        <v>98</v>
      </c>
      <c r="B2" s="253" t="s">
        <v>96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</row>
    <row r="3" spans="1:34" ht="15.75" thickBot="1" x14ac:dyDescent="0.3">
      <c r="A3" s="37"/>
      <c r="B3" s="250" t="s">
        <v>73</v>
      </c>
      <c r="C3" s="251"/>
      <c r="D3" s="251"/>
      <c r="E3" s="251"/>
      <c r="F3" s="251"/>
      <c r="G3" s="251"/>
      <c r="H3" s="252"/>
      <c r="I3" s="250" t="s">
        <v>2</v>
      </c>
      <c r="J3" s="251"/>
      <c r="K3" s="251"/>
      <c r="L3" s="251"/>
      <c r="M3" s="251"/>
      <c r="N3" s="251"/>
      <c r="O3" s="252"/>
      <c r="P3" s="250" t="s">
        <v>74</v>
      </c>
      <c r="Q3" s="251"/>
      <c r="R3" s="251"/>
      <c r="S3" s="251"/>
      <c r="T3" s="251"/>
      <c r="U3" s="251"/>
      <c r="V3" s="252"/>
      <c r="W3" s="250" t="s">
        <v>1</v>
      </c>
      <c r="X3" s="251"/>
      <c r="Y3" s="251"/>
      <c r="Z3" s="251"/>
      <c r="AA3" s="251"/>
      <c r="AB3" s="251"/>
      <c r="AC3" s="252"/>
      <c r="AE3" s="4"/>
      <c r="AG3" s="6"/>
    </row>
    <row r="4" spans="1:34" ht="15.75" thickBot="1" x14ac:dyDescent="0.3">
      <c r="A4" s="50" t="s">
        <v>5</v>
      </c>
      <c r="B4" s="66" t="s">
        <v>6</v>
      </c>
      <c r="C4" s="279" t="s">
        <v>7</v>
      </c>
      <c r="D4" s="68" t="s">
        <v>8</v>
      </c>
      <c r="E4" s="69" t="s">
        <v>9</v>
      </c>
      <c r="F4" s="69" t="s">
        <v>10</v>
      </c>
      <c r="G4" s="196" t="s">
        <v>11</v>
      </c>
      <c r="H4" s="70" t="s">
        <v>12</v>
      </c>
      <c r="I4" s="66" t="s">
        <v>6</v>
      </c>
      <c r="J4" s="67" t="s">
        <v>7</v>
      </c>
      <c r="K4" s="68" t="s">
        <v>8</v>
      </c>
      <c r="L4" s="69" t="s">
        <v>9</v>
      </c>
      <c r="M4" s="69" t="s">
        <v>10</v>
      </c>
      <c r="N4" s="69" t="s">
        <v>11</v>
      </c>
      <c r="O4" s="70" t="s">
        <v>12</v>
      </c>
      <c r="P4" s="66" t="s">
        <v>6</v>
      </c>
      <c r="Q4" s="67" t="s">
        <v>7</v>
      </c>
      <c r="R4" s="68" t="s">
        <v>8</v>
      </c>
      <c r="S4" s="69" t="s">
        <v>9</v>
      </c>
      <c r="T4" s="69" t="s">
        <v>10</v>
      </c>
      <c r="U4" s="69" t="s">
        <v>11</v>
      </c>
      <c r="V4" s="70" t="s">
        <v>12</v>
      </c>
      <c r="W4" s="66" t="s">
        <v>6</v>
      </c>
      <c r="X4" s="67" t="s">
        <v>7</v>
      </c>
      <c r="Y4" s="68" t="s">
        <v>8</v>
      </c>
      <c r="Z4" s="69" t="s">
        <v>9</v>
      </c>
      <c r="AA4" s="69" t="s">
        <v>10</v>
      </c>
      <c r="AB4" s="69" t="s">
        <v>11</v>
      </c>
      <c r="AC4" s="70" t="s">
        <v>12</v>
      </c>
      <c r="AE4" s="321" t="s">
        <v>108</v>
      </c>
      <c r="AG4" s="6" t="s">
        <v>75</v>
      </c>
    </row>
    <row r="5" spans="1:34" ht="15.75" thickBot="1" x14ac:dyDescent="0.3">
      <c r="A5" s="328"/>
      <c r="B5" s="71">
        <v>95</v>
      </c>
      <c r="C5" s="278">
        <v>161099</v>
      </c>
      <c r="D5" s="73"/>
      <c r="E5" s="287">
        <v>999999</v>
      </c>
      <c r="F5" s="291" t="s">
        <v>15</v>
      </c>
      <c r="G5" s="292">
        <f>IF(B5=95,2000,1000)</f>
        <v>2000</v>
      </c>
      <c r="H5" s="293" t="s">
        <v>17</v>
      </c>
      <c r="I5" s="254">
        <v>10</v>
      </c>
      <c r="J5" s="185">
        <v>969099</v>
      </c>
      <c r="K5" s="255" t="s">
        <v>17</v>
      </c>
      <c r="L5" s="256" t="s">
        <v>14</v>
      </c>
      <c r="M5" s="256" t="s">
        <v>15</v>
      </c>
      <c r="N5" s="256" t="s">
        <v>16</v>
      </c>
      <c r="O5" s="352" t="s">
        <v>17</v>
      </c>
      <c r="P5" s="350">
        <f>+B5</f>
        <v>95</v>
      </c>
      <c r="Q5" s="76">
        <v>341099</v>
      </c>
      <c r="R5" s="79">
        <f>+D5</f>
        <v>0</v>
      </c>
      <c r="S5" s="74">
        <f t="shared" ref="S5:V12" si="0">+E5</f>
        <v>999999</v>
      </c>
      <c r="T5" s="74" t="str">
        <f t="shared" si="0"/>
        <v>00</v>
      </c>
      <c r="U5" s="195">
        <f>+G5</f>
        <v>2000</v>
      </c>
      <c r="V5" s="80" t="str">
        <f t="shared" si="0"/>
        <v>00000</v>
      </c>
      <c r="W5" s="75"/>
      <c r="X5" s="76"/>
      <c r="Y5" s="76"/>
      <c r="Z5" s="77"/>
      <c r="AA5" s="77"/>
      <c r="AB5" s="77"/>
      <c r="AC5" s="81"/>
      <c r="AD5" s="170" t="str">
        <f>IF(A5="","",IF(D5="","HUSK AT UDFYLDE OMK.STED",""))</f>
        <v/>
      </c>
      <c r="AE5" s="63" t="s">
        <v>61</v>
      </c>
      <c r="AF5" s="170"/>
      <c r="AG5" s="63"/>
    </row>
    <row r="6" spans="1:34" ht="15.75" thickBot="1" x14ac:dyDescent="0.3">
      <c r="A6" s="323"/>
      <c r="B6" s="82">
        <v>95</v>
      </c>
      <c r="C6" s="277">
        <v>161099</v>
      </c>
      <c r="D6" s="84"/>
      <c r="E6" s="313">
        <v>999999</v>
      </c>
      <c r="F6" s="288" t="s">
        <v>15</v>
      </c>
      <c r="G6" s="294">
        <f t="shared" ref="G6:G12" si="1">IF(B6=95,2000,1000)</f>
        <v>2000</v>
      </c>
      <c r="H6" s="295" t="s">
        <v>17</v>
      </c>
      <c r="I6" s="254">
        <v>10</v>
      </c>
      <c r="J6" s="185">
        <v>969099</v>
      </c>
      <c r="K6" s="255" t="s">
        <v>17</v>
      </c>
      <c r="L6" s="256" t="s">
        <v>14</v>
      </c>
      <c r="M6" s="256" t="s">
        <v>15</v>
      </c>
      <c r="N6" s="256" t="s">
        <v>16</v>
      </c>
      <c r="O6" s="352" t="s">
        <v>17</v>
      </c>
      <c r="P6" s="351">
        <f t="shared" ref="P6:P12" si="2">+B6</f>
        <v>95</v>
      </c>
      <c r="Q6" s="83">
        <v>341099</v>
      </c>
      <c r="R6" s="79">
        <f t="shared" ref="R6:R12" si="3">+D6</f>
        <v>0</v>
      </c>
      <c r="S6" s="85">
        <f t="shared" si="0"/>
        <v>999999</v>
      </c>
      <c r="T6" s="85" t="str">
        <f t="shared" si="0"/>
        <v>00</v>
      </c>
      <c r="U6" s="85">
        <f t="shared" si="0"/>
        <v>2000</v>
      </c>
      <c r="V6" s="89" t="str">
        <f t="shared" si="0"/>
        <v>00000</v>
      </c>
      <c r="W6" s="86"/>
      <c r="X6" s="83"/>
      <c r="Y6" s="83"/>
      <c r="Z6" s="87"/>
      <c r="AA6" s="87"/>
      <c r="AB6" s="87"/>
      <c r="AC6" s="90"/>
      <c r="AD6" s="170" t="str">
        <f t="shared" ref="AD6:AD7" si="4">IF(A6="","",IF(D6="","HUSK AT UDFYLDE OMK.STED",""))</f>
        <v/>
      </c>
      <c r="AE6" s="14"/>
      <c r="AF6" s="170"/>
      <c r="AG6" s="14"/>
    </row>
    <row r="7" spans="1:34" ht="15.75" thickBot="1" x14ac:dyDescent="0.3">
      <c r="A7" s="323"/>
      <c r="B7" s="82">
        <v>95</v>
      </c>
      <c r="C7" s="186">
        <v>161099</v>
      </c>
      <c r="D7" s="84"/>
      <c r="E7" s="315">
        <v>999999</v>
      </c>
      <c r="F7" s="288" t="s">
        <v>15</v>
      </c>
      <c r="G7" s="294">
        <f t="shared" si="1"/>
        <v>2000</v>
      </c>
      <c r="H7" s="295" t="s">
        <v>17</v>
      </c>
      <c r="I7" s="254">
        <v>10</v>
      </c>
      <c r="J7" s="185">
        <v>969099</v>
      </c>
      <c r="K7" s="255" t="s">
        <v>17</v>
      </c>
      <c r="L7" s="256" t="s">
        <v>14</v>
      </c>
      <c r="M7" s="256" t="s">
        <v>15</v>
      </c>
      <c r="N7" s="256" t="s">
        <v>16</v>
      </c>
      <c r="O7" s="352" t="s">
        <v>17</v>
      </c>
      <c r="P7" s="351">
        <f t="shared" si="2"/>
        <v>95</v>
      </c>
      <c r="Q7" s="83">
        <v>341099</v>
      </c>
      <c r="R7" s="79">
        <f t="shared" si="3"/>
        <v>0</v>
      </c>
      <c r="S7" s="85">
        <f t="shared" si="0"/>
        <v>999999</v>
      </c>
      <c r="T7" s="85" t="str">
        <f t="shared" si="0"/>
        <v>00</v>
      </c>
      <c r="U7" s="85">
        <f t="shared" si="0"/>
        <v>2000</v>
      </c>
      <c r="V7" s="89" t="str">
        <f t="shared" si="0"/>
        <v>00000</v>
      </c>
      <c r="W7" s="86"/>
      <c r="X7" s="83"/>
      <c r="Y7" s="83"/>
      <c r="Z7" s="87"/>
      <c r="AA7" s="87"/>
      <c r="AB7" s="87"/>
      <c r="AC7" s="90"/>
      <c r="AD7" s="170" t="str">
        <f t="shared" si="4"/>
        <v/>
      </c>
      <c r="AE7" s="14"/>
      <c r="AF7" s="170"/>
      <c r="AG7" s="14"/>
    </row>
    <row r="8" spans="1:34" s="3" customFormat="1" ht="15.75" thickBot="1" x14ac:dyDescent="0.3">
      <c r="A8" s="322"/>
      <c r="B8" s="273">
        <v>95</v>
      </c>
      <c r="C8" s="216"/>
      <c r="D8" s="91"/>
      <c r="E8" s="315">
        <v>999999</v>
      </c>
      <c r="F8" s="288" t="s">
        <v>15</v>
      </c>
      <c r="G8" s="294">
        <f t="shared" si="1"/>
        <v>2000</v>
      </c>
      <c r="H8" s="295" t="s">
        <v>17</v>
      </c>
      <c r="I8" s="254">
        <v>10</v>
      </c>
      <c r="J8" s="185">
        <v>969099</v>
      </c>
      <c r="K8" s="255" t="s">
        <v>17</v>
      </c>
      <c r="L8" s="256" t="s">
        <v>14</v>
      </c>
      <c r="M8" s="256" t="s">
        <v>15</v>
      </c>
      <c r="N8" s="256" t="s">
        <v>16</v>
      </c>
      <c r="O8" s="352" t="s">
        <v>17</v>
      </c>
      <c r="P8" s="350">
        <f t="shared" si="2"/>
        <v>95</v>
      </c>
      <c r="Q8" s="78">
        <v>341099</v>
      </c>
      <c r="R8" s="95">
        <f t="shared" si="3"/>
        <v>0</v>
      </c>
      <c r="S8" s="92">
        <f t="shared" si="0"/>
        <v>999999</v>
      </c>
      <c r="T8" s="92" t="str">
        <f t="shared" si="0"/>
        <v>00</v>
      </c>
      <c r="U8" s="92">
        <f t="shared" si="0"/>
        <v>2000</v>
      </c>
      <c r="V8" s="96" t="str">
        <f t="shared" si="0"/>
        <v>00000</v>
      </c>
      <c r="W8" s="93"/>
      <c r="X8" s="78"/>
      <c r="Y8" s="78"/>
      <c r="Z8" s="94"/>
      <c r="AA8" s="94"/>
      <c r="AB8" s="94"/>
      <c r="AC8" s="97"/>
      <c r="AD8" s="170" t="str">
        <f>IF(C8="","",IF(D8="","HUSK AT UDFYLDE OMK.STED",""))</f>
        <v/>
      </c>
      <c r="AE8" s="14" t="s">
        <v>76</v>
      </c>
      <c r="AF8" s="170"/>
      <c r="AG8" s="19"/>
    </row>
    <row r="9" spans="1:34" ht="15.75" thickBot="1" x14ac:dyDescent="0.3">
      <c r="A9" s="323"/>
      <c r="B9" s="82">
        <v>95</v>
      </c>
      <c r="C9" s="177"/>
      <c r="D9" s="84"/>
      <c r="E9" s="313">
        <v>999999</v>
      </c>
      <c r="F9" s="288" t="s">
        <v>15</v>
      </c>
      <c r="G9" s="294">
        <f t="shared" si="1"/>
        <v>2000</v>
      </c>
      <c r="H9" s="295" t="s">
        <v>17</v>
      </c>
      <c r="I9" s="254">
        <v>10</v>
      </c>
      <c r="J9" s="185">
        <v>969099</v>
      </c>
      <c r="K9" s="255" t="s">
        <v>17</v>
      </c>
      <c r="L9" s="256" t="s">
        <v>14</v>
      </c>
      <c r="M9" s="256" t="s">
        <v>15</v>
      </c>
      <c r="N9" s="256" t="s">
        <v>16</v>
      </c>
      <c r="O9" s="352" t="s">
        <v>17</v>
      </c>
      <c r="P9" s="351">
        <f t="shared" si="2"/>
        <v>95</v>
      </c>
      <c r="Q9" s="83">
        <v>341099</v>
      </c>
      <c r="R9" s="79">
        <f t="shared" si="3"/>
        <v>0</v>
      </c>
      <c r="S9" s="85">
        <f t="shared" si="0"/>
        <v>999999</v>
      </c>
      <c r="T9" s="85" t="str">
        <f t="shared" si="0"/>
        <v>00</v>
      </c>
      <c r="U9" s="85">
        <f t="shared" si="0"/>
        <v>2000</v>
      </c>
      <c r="V9" s="89" t="str">
        <f t="shared" si="0"/>
        <v>00000</v>
      </c>
      <c r="W9" s="86"/>
      <c r="X9" s="83"/>
      <c r="Y9" s="83"/>
      <c r="Z9" s="87"/>
      <c r="AA9" s="87"/>
      <c r="AB9" s="87"/>
      <c r="AC9" s="90"/>
      <c r="AD9" s="170" t="str">
        <f t="shared" ref="AD9:AD12" si="5">IF(C9="","",IF(D9="","HUSK AT UDFYLDE OMK.STED",""))</f>
        <v/>
      </c>
      <c r="AE9" s="14"/>
      <c r="AF9" s="170"/>
      <c r="AG9" s="14"/>
    </row>
    <row r="10" spans="1:34" ht="15.75" thickBot="1" x14ac:dyDescent="0.3">
      <c r="A10" s="323"/>
      <c r="B10" s="82">
        <v>95</v>
      </c>
      <c r="C10" s="176"/>
      <c r="D10" s="84"/>
      <c r="E10" s="316">
        <v>999999</v>
      </c>
      <c r="F10" s="288" t="s">
        <v>15</v>
      </c>
      <c r="G10" s="294">
        <f t="shared" si="1"/>
        <v>2000</v>
      </c>
      <c r="H10" s="295" t="s">
        <v>17</v>
      </c>
      <c r="I10" s="254">
        <v>10</v>
      </c>
      <c r="J10" s="185">
        <v>969099</v>
      </c>
      <c r="K10" s="255" t="s">
        <v>17</v>
      </c>
      <c r="L10" s="256" t="s">
        <v>14</v>
      </c>
      <c r="M10" s="256" t="s">
        <v>15</v>
      </c>
      <c r="N10" s="256" t="s">
        <v>16</v>
      </c>
      <c r="O10" s="352" t="s">
        <v>17</v>
      </c>
      <c r="P10" s="351">
        <f t="shared" si="2"/>
        <v>95</v>
      </c>
      <c r="Q10" s="83">
        <v>341099</v>
      </c>
      <c r="R10" s="79">
        <f t="shared" si="3"/>
        <v>0</v>
      </c>
      <c r="S10" s="85">
        <f t="shared" si="0"/>
        <v>999999</v>
      </c>
      <c r="T10" s="85" t="str">
        <f t="shared" si="0"/>
        <v>00</v>
      </c>
      <c r="U10" s="85">
        <f t="shared" si="0"/>
        <v>2000</v>
      </c>
      <c r="V10" s="89" t="str">
        <f t="shared" si="0"/>
        <v>00000</v>
      </c>
      <c r="W10" s="86"/>
      <c r="X10" s="83"/>
      <c r="Y10" s="83"/>
      <c r="Z10" s="87"/>
      <c r="AA10" s="87"/>
      <c r="AB10" s="87"/>
      <c r="AC10" s="90"/>
      <c r="AD10" s="170" t="str">
        <f t="shared" si="5"/>
        <v/>
      </c>
      <c r="AE10" s="14"/>
      <c r="AF10" s="170"/>
      <c r="AG10" s="14"/>
    </row>
    <row r="11" spans="1:34" ht="15.75" thickBot="1" x14ac:dyDescent="0.3">
      <c r="A11" s="323"/>
      <c r="B11" s="82">
        <v>95</v>
      </c>
      <c r="C11" s="176"/>
      <c r="D11" s="84"/>
      <c r="E11" s="316">
        <v>999999</v>
      </c>
      <c r="F11" s="288" t="s">
        <v>15</v>
      </c>
      <c r="G11" s="294">
        <f t="shared" si="1"/>
        <v>2000</v>
      </c>
      <c r="H11" s="295" t="s">
        <v>17</v>
      </c>
      <c r="I11" s="254">
        <v>10</v>
      </c>
      <c r="J11" s="185">
        <v>969099</v>
      </c>
      <c r="K11" s="255" t="s">
        <v>17</v>
      </c>
      <c r="L11" s="256" t="s">
        <v>14</v>
      </c>
      <c r="M11" s="256" t="s">
        <v>15</v>
      </c>
      <c r="N11" s="256" t="s">
        <v>16</v>
      </c>
      <c r="O11" s="352" t="s">
        <v>17</v>
      </c>
      <c r="P11" s="351">
        <f t="shared" si="2"/>
        <v>95</v>
      </c>
      <c r="Q11" s="83">
        <v>341099</v>
      </c>
      <c r="R11" s="79">
        <f t="shared" si="3"/>
        <v>0</v>
      </c>
      <c r="S11" s="85">
        <f t="shared" si="0"/>
        <v>999999</v>
      </c>
      <c r="T11" s="85" t="str">
        <f t="shared" si="0"/>
        <v>00</v>
      </c>
      <c r="U11" s="85">
        <f t="shared" si="0"/>
        <v>2000</v>
      </c>
      <c r="V11" s="89" t="str">
        <f t="shared" si="0"/>
        <v>00000</v>
      </c>
      <c r="W11" s="86"/>
      <c r="X11" s="83"/>
      <c r="Y11" s="83"/>
      <c r="Z11" s="98"/>
      <c r="AA11" s="98"/>
      <c r="AB11" s="98"/>
      <c r="AC11" s="99"/>
      <c r="AD11" s="170" t="str">
        <f t="shared" si="5"/>
        <v/>
      </c>
      <c r="AE11" s="14"/>
      <c r="AF11" s="170"/>
      <c r="AG11" s="14"/>
    </row>
    <row r="12" spans="1:34" ht="15.75" thickBot="1" x14ac:dyDescent="0.3">
      <c r="A12" s="324"/>
      <c r="B12" s="100">
        <v>95</v>
      </c>
      <c r="C12" s="175"/>
      <c r="D12" s="102"/>
      <c r="E12" s="314">
        <v>999999</v>
      </c>
      <c r="F12" s="296" t="s">
        <v>15</v>
      </c>
      <c r="G12" s="297">
        <f t="shared" si="1"/>
        <v>2000</v>
      </c>
      <c r="H12" s="298" t="s">
        <v>17</v>
      </c>
      <c r="I12" s="254">
        <v>10</v>
      </c>
      <c r="J12" s="185">
        <v>969099</v>
      </c>
      <c r="K12" s="255" t="s">
        <v>17</v>
      </c>
      <c r="L12" s="256" t="s">
        <v>14</v>
      </c>
      <c r="M12" s="256" t="s">
        <v>15</v>
      </c>
      <c r="N12" s="256" t="s">
        <v>16</v>
      </c>
      <c r="O12" s="352" t="s">
        <v>17</v>
      </c>
      <c r="P12" s="351">
        <f t="shared" si="2"/>
        <v>95</v>
      </c>
      <c r="Q12" s="101">
        <v>341099</v>
      </c>
      <c r="R12" s="79">
        <f t="shared" si="3"/>
        <v>0</v>
      </c>
      <c r="S12" s="103">
        <f t="shared" si="0"/>
        <v>999999</v>
      </c>
      <c r="T12" s="103" t="str">
        <f t="shared" si="0"/>
        <v>00</v>
      </c>
      <c r="U12" s="103">
        <f t="shared" si="0"/>
        <v>2000</v>
      </c>
      <c r="V12" s="106" t="str">
        <f t="shared" si="0"/>
        <v>00000</v>
      </c>
      <c r="W12" s="104"/>
      <c r="X12" s="101"/>
      <c r="Y12" s="101"/>
      <c r="Z12" s="105"/>
      <c r="AA12" s="105"/>
      <c r="AB12" s="105"/>
      <c r="AC12" s="107"/>
      <c r="AD12" s="170" t="str">
        <f t="shared" si="5"/>
        <v/>
      </c>
      <c r="AE12" s="23"/>
      <c r="AF12" s="170"/>
      <c r="AG12" s="23"/>
    </row>
    <row r="13" spans="1:34" ht="15.75" thickBot="1" x14ac:dyDescent="0.3">
      <c r="A13" s="60">
        <f>SUM(A5:A12)</f>
        <v>0</v>
      </c>
      <c r="B13" s="37"/>
      <c r="C13" s="61"/>
      <c r="D13" s="61"/>
      <c r="E13" s="61"/>
      <c r="F13" s="61"/>
      <c r="G13" s="132"/>
      <c r="H13" s="61"/>
      <c r="I13" s="353">
        <v>10</v>
      </c>
      <c r="J13" s="354">
        <v>969099</v>
      </c>
      <c r="K13" s="355" t="s">
        <v>17</v>
      </c>
      <c r="L13" s="356" t="s">
        <v>14</v>
      </c>
      <c r="M13" s="356" t="s">
        <v>15</v>
      </c>
      <c r="N13" s="356" t="s">
        <v>16</v>
      </c>
      <c r="O13" s="357" t="s">
        <v>17</v>
      </c>
      <c r="P13" s="132"/>
      <c r="Q13" s="61"/>
      <c r="R13" s="61"/>
      <c r="S13" s="61"/>
      <c r="T13" s="61"/>
      <c r="U13" s="61"/>
      <c r="V13" s="61"/>
      <c r="W13" s="109">
        <v>10</v>
      </c>
      <c r="X13" s="110">
        <v>614098</v>
      </c>
      <c r="Y13" s="111" t="s">
        <v>17</v>
      </c>
      <c r="Z13" s="111" t="s">
        <v>14</v>
      </c>
      <c r="AA13" s="111" t="s">
        <v>15</v>
      </c>
      <c r="AB13" s="111" t="s">
        <v>16</v>
      </c>
      <c r="AC13" s="112" t="s">
        <v>17</v>
      </c>
      <c r="AE13" s="4" t="s">
        <v>77</v>
      </c>
    </row>
    <row r="15" spans="1:34" s="3" customFormat="1" ht="15.75" thickBot="1" x14ac:dyDescent="0.3">
      <c r="A15" s="2" t="s">
        <v>99</v>
      </c>
      <c r="B15" s="253" t="s">
        <v>91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170"/>
    </row>
    <row r="16" spans="1:34" ht="15.75" thickBot="1" x14ac:dyDescent="0.3">
      <c r="A16" s="37"/>
      <c r="B16" s="250" t="s">
        <v>78</v>
      </c>
      <c r="C16" s="251"/>
      <c r="D16" s="251"/>
      <c r="E16" s="251"/>
      <c r="F16" s="251"/>
      <c r="G16" s="251"/>
      <c r="H16" s="252"/>
      <c r="I16" s="250" t="s">
        <v>79</v>
      </c>
      <c r="J16" s="251"/>
      <c r="K16" s="251"/>
      <c r="L16" s="251"/>
      <c r="M16" s="251"/>
      <c r="N16" s="251"/>
      <c r="O16" s="252"/>
      <c r="P16" s="250" t="s">
        <v>2</v>
      </c>
      <c r="Q16" s="251"/>
      <c r="R16" s="251"/>
      <c r="S16" s="251"/>
      <c r="T16" s="251"/>
      <c r="U16" s="251"/>
      <c r="V16" s="252"/>
      <c r="W16" s="250" t="s">
        <v>1</v>
      </c>
      <c r="X16" s="251"/>
      <c r="Y16" s="251"/>
      <c r="Z16" s="251"/>
      <c r="AA16" s="251"/>
      <c r="AB16" s="251"/>
      <c r="AC16" s="252"/>
      <c r="AD16" s="170"/>
      <c r="AE16" s="4"/>
      <c r="AG16" s="50"/>
      <c r="AH16" s="343"/>
    </row>
    <row r="17" spans="1:97" ht="15.75" thickBot="1" x14ac:dyDescent="0.3">
      <c r="A17" s="50" t="s">
        <v>5</v>
      </c>
      <c r="B17" s="66" t="s">
        <v>6</v>
      </c>
      <c r="C17" s="67" t="s">
        <v>7</v>
      </c>
      <c r="D17" s="68" t="s">
        <v>8</v>
      </c>
      <c r="E17" s="69" t="s">
        <v>9</v>
      </c>
      <c r="F17" s="69" t="s">
        <v>10</v>
      </c>
      <c r="G17" s="69" t="s">
        <v>11</v>
      </c>
      <c r="H17" s="70" t="s">
        <v>12</v>
      </c>
      <c r="I17" s="66" t="s">
        <v>6</v>
      </c>
      <c r="J17" s="67" t="s">
        <v>7</v>
      </c>
      <c r="K17" s="68" t="s">
        <v>8</v>
      </c>
      <c r="L17" s="69" t="s">
        <v>9</v>
      </c>
      <c r="M17" s="69" t="s">
        <v>10</v>
      </c>
      <c r="N17" s="69" t="s">
        <v>11</v>
      </c>
      <c r="O17" s="70" t="s">
        <v>12</v>
      </c>
      <c r="P17" s="66" t="s">
        <v>6</v>
      </c>
      <c r="Q17" s="67" t="s">
        <v>7</v>
      </c>
      <c r="R17" s="68" t="s">
        <v>8</v>
      </c>
      <c r="S17" s="69" t="s">
        <v>9</v>
      </c>
      <c r="T17" s="69" t="s">
        <v>10</v>
      </c>
      <c r="U17" s="69" t="s">
        <v>11</v>
      </c>
      <c r="V17" s="70" t="s">
        <v>12</v>
      </c>
      <c r="W17" s="66" t="s">
        <v>6</v>
      </c>
      <c r="X17" s="67" t="s">
        <v>7</v>
      </c>
      <c r="Y17" s="68" t="s">
        <v>8</v>
      </c>
      <c r="Z17" s="69" t="s">
        <v>9</v>
      </c>
      <c r="AA17" s="69" t="s">
        <v>10</v>
      </c>
      <c r="AB17" s="69" t="s">
        <v>11</v>
      </c>
      <c r="AC17" s="70" t="s">
        <v>12</v>
      </c>
      <c r="AD17" s="170"/>
      <c r="AE17" s="349" t="s">
        <v>108</v>
      </c>
      <c r="AG17" s="6" t="s">
        <v>75</v>
      </c>
    </row>
    <row r="18" spans="1:97" s="3" customFormat="1" x14ac:dyDescent="0.25">
      <c r="A18" s="322"/>
      <c r="B18" s="273">
        <v>95</v>
      </c>
      <c r="C18" s="186">
        <v>189991</v>
      </c>
      <c r="D18" s="91"/>
      <c r="E18" s="317">
        <v>999999</v>
      </c>
      <c r="F18" s="288" t="s">
        <v>15</v>
      </c>
      <c r="G18" s="294">
        <f>IF(B18=95,2000,1000)</f>
        <v>2000</v>
      </c>
      <c r="H18" s="295" t="s">
        <v>17</v>
      </c>
      <c r="I18" s="273">
        <v>10</v>
      </c>
      <c r="J18" s="186">
        <v>189991</v>
      </c>
      <c r="K18" s="173" t="str">
        <f>IF(D18="","",D18)</f>
        <v/>
      </c>
      <c r="L18" s="288" t="s">
        <v>14</v>
      </c>
      <c r="M18" s="288" t="s">
        <v>15</v>
      </c>
      <c r="N18" s="288" t="s">
        <v>102</v>
      </c>
      <c r="O18" s="295" t="s">
        <v>17</v>
      </c>
      <c r="P18" s="93">
        <f>+B18</f>
        <v>95</v>
      </c>
      <c r="Q18" s="78">
        <v>341099</v>
      </c>
      <c r="R18" s="113">
        <f>+D18</f>
        <v>0</v>
      </c>
      <c r="S18" s="92">
        <v>999999</v>
      </c>
      <c r="T18" s="85" t="str">
        <f>+F18</f>
        <v>00</v>
      </c>
      <c r="U18" s="92">
        <f>+G18</f>
        <v>2000</v>
      </c>
      <c r="V18" s="96" t="s">
        <v>17</v>
      </c>
      <c r="W18" s="93"/>
      <c r="X18" s="78"/>
      <c r="Y18" s="78"/>
      <c r="Z18" s="94"/>
      <c r="AA18" s="94"/>
      <c r="AB18" s="94"/>
      <c r="AC18" s="97"/>
      <c r="AD18" s="170" t="str">
        <f t="shared" ref="AD18:AD29" si="6">IF(A18="","",IF(D18="","HUSK AT UDFYLDE OMK.STED",""))</f>
        <v/>
      </c>
      <c r="AE18" s="320" t="s">
        <v>80</v>
      </c>
      <c r="AG18" s="345"/>
    </row>
    <row r="19" spans="1:97" x14ac:dyDescent="0.25">
      <c r="A19" s="327"/>
      <c r="B19" s="100">
        <v>95</v>
      </c>
      <c r="C19" s="186">
        <v>189991</v>
      </c>
      <c r="D19" s="102"/>
      <c r="E19" s="316">
        <v>999999</v>
      </c>
      <c r="F19" s="296" t="s">
        <v>15</v>
      </c>
      <c r="G19" s="294">
        <f>IF(B19=95,2000,1000)</f>
        <v>2000</v>
      </c>
      <c r="H19" s="298" t="s">
        <v>17</v>
      </c>
      <c r="I19" s="308">
        <v>10</v>
      </c>
      <c r="J19" s="186">
        <v>189991</v>
      </c>
      <c r="K19" s="173" t="str">
        <f t="shared" ref="K19:K34" si="7">IF(D19="","",D19)</f>
        <v/>
      </c>
      <c r="L19" s="296" t="s">
        <v>14</v>
      </c>
      <c r="M19" s="296" t="s">
        <v>15</v>
      </c>
      <c r="N19" s="296" t="s">
        <v>102</v>
      </c>
      <c r="O19" s="298" t="s">
        <v>17</v>
      </c>
      <c r="P19" s="86">
        <f t="shared" ref="P19:P34" si="8">+B19</f>
        <v>95</v>
      </c>
      <c r="Q19" s="101">
        <v>341099</v>
      </c>
      <c r="R19" s="114">
        <f t="shared" ref="R19:R34" si="9">+D19</f>
        <v>0</v>
      </c>
      <c r="S19" s="103">
        <v>999999</v>
      </c>
      <c r="T19" s="85" t="str">
        <f>+F19</f>
        <v>00</v>
      </c>
      <c r="U19" s="92">
        <f t="shared" ref="U19:U34" si="10">+G19</f>
        <v>2000</v>
      </c>
      <c r="V19" s="106" t="s">
        <v>17</v>
      </c>
      <c r="W19" s="104"/>
      <c r="X19" s="101"/>
      <c r="Y19" s="101"/>
      <c r="Z19" s="115"/>
      <c r="AA19" s="115"/>
      <c r="AB19" s="115"/>
      <c r="AC19" s="116"/>
      <c r="AD19" s="170" t="str">
        <f t="shared" si="6"/>
        <v/>
      </c>
      <c r="AE19" s="22"/>
      <c r="AG19" s="346"/>
    </row>
    <row r="20" spans="1:97" s="125" customFormat="1" ht="15.75" thickBot="1" x14ac:dyDescent="0.3">
      <c r="A20" s="324"/>
      <c r="B20" s="117">
        <v>95</v>
      </c>
      <c r="C20" s="276">
        <v>189991</v>
      </c>
      <c r="D20" s="119"/>
      <c r="E20" s="314">
        <v>999999</v>
      </c>
      <c r="F20" s="299" t="s">
        <v>15</v>
      </c>
      <c r="G20" s="297">
        <f t="shared" ref="G20:G34" si="11">IF(B20=95,2000,1000)</f>
        <v>2000</v>
      </c>
      <c r="H20" s="300" t="s">
        <v>17</v>
      </c>
      <c r="I20" s="309">
        <v>10</v>
      </c>
      <c r="J20" s="276">
        <v>189991</v>
      </c>
      <c r="K20" s="281" t="str">
        <f t="shared" si="7"/>
        <v/>
      </c>
      <c r="L20" s="289" t="s">
        <v>14</v>
      </c>
      <c r="M20" s="289" t="s">
        <v>15</v>
      </c>
      <c r="N20" s="289" t="s">
        <v>102</v>
      </c>
      <c r="O20" s="305" t="s">
        <v>17</v>
      </c>
      <c r="P20" s="86">
        <f t="shared" si="8"/>
        <v>95</v>
      </c>
      <c r="Q20" s="118">
        <v>341099</v>
      </c>
      <c r="R20" s="114">
        <f t="shared" si="9"/>
        <v>0</v>
      </c>
      <c r="S20" s="120">
        <v>999999</v>
      </c>
      <c r="T20" s="85" t="str">
        <f>+F20</f>
        <v>00</v>
      </c>
      <c r="U20" s="92">
        <f t="shared" si="10"/>
        <v>2000</v>
      </c>
      <c r="V20" s="121" t="s">
        <v>17</v>
      </c>
      <c r="W20" s="122"/>
      <c r="X20" s="118"/>
      <c r="Y20" s="118"/>
      <c r="Z20" s="123"/>
      <c r="AA20" s="123"/>
      <c r="AB20" s="123"/>
      <c r="AC20" s="124"/>
      <c r="AD20" s="170" t="str">
        <f t="shared" si="6"/>
        <v/>
      </c>
      <c r="AE20" s="23"/>
      <c r="AF20" s="203"/>
      <c r="AG20" s="23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</row>
    <row r="21" spans="1:97" s="3" customFormat="1" x14ac:dyDescent="0.25">
      <c r="A21" s="325"/>
      <c r="B21" s="274">
        <v>95</v>
      </c>
      <c r="C21" s="187">
        <v>189992</v>
      </c>
      <c r="D21" s="127"/>
      <c r="E21" s="317">
        <v>999999</v>
      </c>
      <c r="F21" s="301" t="s">
        <v>15</v>
      </c>
      <c r="G21" s="292">
        <f t="shared" si="11"/>
        <v>2000</v>
      </c>
      <c r="H21" s="302" t="s">
        <v>17</v>
      </c>
      <c r="I21" s="274">
        <v>10</v>
      </c>
      <c r="J21" s="187">
        <v>189992</v>
      </c>
      <c r="K21" s="280" t="str">
        <f t="shared" si="7"/>
        <v/>
      </c>
      <c r="L21" s="290" t="s">
        <v>14</v>
      </c>
      <c r="M21" s="290" t="s">
        <v>15</v>
      </c>
      <c r="N21" s="290" t="s">
        <v>102</v>
      </c>
      <c r="O21" s="306" t="s">
        <v>17</v>
      </c>
      <c r="P21" s="93">
        <f t="shared" si="8"/>
        <v>95</v>
      </c>
      <c r="Q21" s="126">
        <v>341099</v>
      </c>
      <c r="R21" s="113">
        <f t="shared" si="9"/>
        <v>0</v>
      </c>
      <c r="S21" s="128">
        <v>999999</v>
      </c>
      <c r="T21" s="92" t="str">
        <f t="shared" ref="T21:T34" si="12">+F21</f>
        <v>00</v>
      </c>
      <c r="U21" s="92">
        <f t="shared" si="10"/>
        <v>2000</v>
      </c>
      <c r="V21" s="96" t="s">
        <v>17</v>
      </c>
      <c r="W21" s="129"/>
      <c r="X21" s="126"/>
      <c r="Y21" s="126"/>
      <c r="Z21" s="130"/>
      <c r="AA21" s="130"/>
      <c r="AB21" s="130"/>
      <c r="AC21" s="131"/>
      <c r="AD21" s="170" t="str">
        <f t="shared" si="6"/>
        <v/>
      </c>
      <c r="AE21" s="14" t="s">
        <v>81</v>
      </c>
      <c r="AF21" s="341"/>
      <c r="AG21" s="13"/>
    </row>
    <row r="22" spans="1:97" x14ac:dyDescent="0.25">
      <c r="A22" s="323"/>
      <c r="B22" s="82">
        <v>95</v>
      </c>
      <c r="C22" s="187">
        <v>189992</v>
      </c>
      <c r="D22" s="84"/>
      <c r="E22" s="316">
        <v>999999</v>
      </c>
      <c r="F22" s="303" t="s">
        <v>15</v>
      </c>
      <c r="G22" s="294">
        <f t="shared" si="11"/>
        <v>2000</v>
      </c>
      <c r="H22" s="304" t="s">
        <v>17</v>
      </c>
      <c r="I22" s="273">
        <v>10</v>
      </c>
      <c r="J22" s="187">
        <v>189992</v>
      </c>
      <c r="K22" s="173" t="str">
        <f t="shared" si="7"/>
        <v/>
      </c>
      <c r="L22" s="288" t="s">
        <v>14</v>
      </c>
      <c r="M22" s="288" t="s">
        <v>15</v>
      </c>
      <c r="N22" s="288" t="s">
        <v>102</v>
      </c>
      <c r="O22" s="295" t="s">
        <v>17</v>
      </c>
      <c r="P22" s="86">
        <f t="shared" si="8"/>
        <v>95</v>
      </c>
      <c r="Q22" s="83">
        <v>341099</v>
      </c>
      <c r="R22" s="114">
        <f t="shared" si="9"/>
        <v>0</v>
      </c>
      <c r="S22" s="85">
        <v>999999</v>
      </c>
      <c r="T22" s="85" t="str">
        <f t="shared" si="12"/>
        <v>00</v>
      </c>
      <c r="U22" s="92">
        <f t="shared" si="10"/>
        <v>2000</v>
      </c>
      <c r="V22" s="89" t="s">
        <v>17</v>
      </c>
      <c r="W22" s="86"/>
      <c r="X22" s="83"/>
      <c r="Y22" s="83"/>
      <c r="Z22" s="87"/>
      <c r="AA22" s="87"/>
      <c r="AB22" s="87"/>
      <c r="AC22" s="88"/>
      <c r="AD22" s="170" t="str">
        <f t="shared" si="6"/>
        <v/>
      </c>
      <c r="AE22" s="14"/>
      <c r="AG22" s="14"/>
    </row>
    <row r="23" spans="1:97" s="132" customFormat="1" ht="15.75" thickBot="1" x14ac:dyDescent="0.3">
      <c r="A23" s="324"/>
      <c r="B23" s="117">
        <v>95</v>
      </c>
      <c r="C23" s="286">
        <v>189992</v>
      </c>
      <c r="D23" s="119"/>
      <c r="E23" s="314">
        <v>999999</v>
      </c>
      <c r="F23" s="299" t="s">
        <v>15</v>
      </c>
      <c r="G23" s="297">
        <f t="shared" si="11"/>
        <v>2000</v>
      </c>
      <c r="H23" s="300" t="s">
        <v>17</v>
      </c>
      <c r="I23" s="309">
        <v>10</v>
      </c>
      <c r="J23" s="276">
        <v>189992</v>
      </c>
      <c r="K23" s="281" t="str">
        <f t="shared" si="7"/>
        <v/>
      </c>
      <c r="L23" s="289" t="s">
        <v>14</v>
      </c>
      <c r="M23" s="289" t="s">
        <v>15</v>
      </c>
      <c r="N23" s="289" t="s">
        <v>102</v>
      </c>
      <c r="O23" s="305" t="s">
        <v>17</v>
      </c>
      <c r="P23" s="86">
        <f t="shared" si="8"/>
        <v>95</v>
      </c>
      <c r="Q23" s="118">
        <v>341099</v>
      </c>
      <c r="R23" s="114">
        <f t="shared" si="9"/>
        <v>0</v>
      </c>
      <c r="S23" s="120">
        <v>999999</v>
      </c>
      <c r="T23" s="85" t="str">
        <f t="shared" si="12"/>
        <v>00</v>
      </c>
      <c r="U23" s="92">
        <f t="shared" si="10"/>
        <v>2000</v>
      </c>
      <c r="V23" s="121" t="s">
        <v>17</v>
      </c>
      <c r="W23" s="122"/>
      <c r="X23" s="118"/>
      <c r="Y23" s="118"/>
      <c r="Z23" s="123"/>
      <c r="AA23" s="123"/>
      <c r="AB23" s="123"/>
      <c r="AC23" s="124"/>
      <c r="AD23" s="170" t="str">
        <f t="shared" si="6"/>
        <v/>
      </c>
      <c r="AE23" s="23"/>
      <c r="AF23" s="342"/>
      <c r="AG23" s="23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</row>
    <row r="24" spans="1:97" s="3" customFormat="1" x14ac:dyDescent="0.25">
      <c r="A24" s="325"/>
      <c r="B24" s="274">
        <v>95</v>
      </c>
      <c r="C24" s="185">
        <v>189993</v>
      </c>
      <c r="D24" s="127"/>
      <c r="E24" s="317">
        <v>999999</v>
      </c>
      <c r="F24" s="301" t="s">
        <v>15</v>
      </c>
      <c r="G24" s="292">
        <f t="shared" si="11"/>
        <v>2000</v>
      </c>
      <c r="H24" s="302" t="s">
        <v>17</v>
      </c>
      <c r="I24" s="274">
        <v>10</v>
      </c>
      <c r="J24" s="187">
        <v>189993</v>
      </c>
      <c r="K24" s="280" t="str">
        <f t="shared" si="7"/>
        <v/>
      </c>
      <c r="L24" s="290" t="s">
        <v>14</v>
      </c>
      <c r="M24" s="290" t="s">
        <v>15</v>
      </c>
      <c r="N24" s="290" t="s">
        <v>102</v>
      </c>
      <c r="O24" s="306" t="s">
        <v>17</v>
      </c>
      <c r="P24" s="93">
        <f t="shared" si="8"/>
        <v>95</v>
      </c>
      <c r="Q24" s="126">
        <v>341099</v>
      </c>
      <c r="R24" s="113">
        <f t="shared" si="9"/>
        <v>0</v>
      </c>
      <c r="S24" s="128">
        <v>999999</v>
      </c>
      <c r="T24" s="92" t="str">
        <f t="shared" si="12"/>
        <v>00</v>
      </c>
      <c r="U24" s="92">
        <f t="shared" si="10"/>
        <v>2000</v>
      </c>
      <c r="V24" s="133" t="s">
        <v>17</v>
      </c>
      <c r="W24" s="129"/>
      <c r="X24" s="126"/>
      <c r="Y24" s="126"/>
      <c r="Z24" s="130"/>
      <c r="AA24" s="130"/>
      <c r="AB24" s="130"/>
      <c r="AC24" s="134"/>
      <c r="AD24" s="170" t="str">
        <f t="shared" si="6"/>
        <v/>
      </c>
      <c r="AE24" s="15" t="s">
        <v>82</v>
      </c>
      <c r="AF24" s="341"/>
      <c r="AG24" s="13"/>
    </row>
    <row r="25" spans="1:97" s="135" customFormat="1" x14ac:dyDescent="0.25">
      <c r="A25" s="323"/>
      <c r="B25" s="82">
        <v>95</v>
      </c>
      <c r="C25" s="187">
        <v>189993</v>
      </c>
      <c r="D25" s="84"/>
      <c r="E25" s="316">
        <v>999999</v>
      </c>
      <c r="F25" s="303" t="s">
        <v>15</v>
      </c>
      <c r="G25" s="294">
        <f t="shared" si="11"/>
        <v>2000</v>
      </c>
      <c r="H25" s="304" t="s">
        <v>17</v>
      </c>
      <c r="I25" s="273">
        <v>10</v>
      </c>
      <c r="J25" s="187">
        <v>189993</v>
      </c>
      <c r="K25" s="173" t="str">
        <f t="shared" si="7"/>
        <v/>
      </c>
      <c r="L25" s="288" t="s">
        <v>14</v>
      </c>
      <c r="M25" s="288" t="s">
        <v>15</v>
      </c>
      <c r="N25" s="288" t="s">
        <v>102</v>
      </c>
      <c r="O25" s="295" t="s">
        <v>17</v>
      </c>
      <c r="P25" s="86">
        <f t="shared" si="8"/>
        <v>95</v>
      </c>
      <c r="Q25" s="83">
        <v>341099</v>
      </c>
      <c r="R25" s="114">
        <f t="shared" si="9"/>
        <v>0</v>
      </c>
      <c r="S25" s="85">
        <v>999999</v>
      </c>
      <c r="T25" s="103" t="str">
        <f t="shared" si="12"/>
        <v>00</v>
      </c>
      <c r="U25" s="92">
        <f t="shared" si="10"/>
        <v>2000</v>
      </c>
      <c r="V25" s="89" t="s">
        <v>17</v>
      </c>
      <c r="W25" s="86"/>
      <c r="X25" s="83"/>
      <c r="Y25" s="83"/>
      <c r="Z25" s="87"/>
      <c r="AA25" s="87"/>
      <c r="AB25" s="87"/>
      <c r="AC25" s="90"/>
      <c r="AD25" s="170" t="str">
        <f t="shared" si="6"/>
        <v/>
      </c>
      <c r="AE25" s="14"/>
      <c r="AF25" s="203"/>
      <c r="AG25" s="14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</row>
    <row r="26" spans="1:97" s="125" customFormat="1" ht="15.75" thickBot="1" x14ac:dyDescent="0.3">
      <c r="A26" s="324"/>
      <c r="B26" s="117">
        <v>95</v>
      </c>
      <c r="C26" s="286">
        <v>189993</v>
      </c>
      <c r="D26" s="119"/>
      <c r="E26" s="314">
        <v>999999</v>
      </c>
      <c r="F26" s="289" t="s">
        <v>15</v>
      </c>
      <c r="G26" s="297">
        <f t="shared" si="11"/>
        <v>2000</v>
      </c>
      <c r="H26" s="305" t="s">
        <v>17</v>
      </c>
      <c r="I26" s="309">
        <v>10</v>
      </c>
      <c r="J26" s="276">
        <v>189993</v>
      </c>
      <c r="K26" s="281" t="str">
        <f t="shared" si="7"/>
        <v/>
      </c>
      <c r="L26" s="289" t="s">
        <v>14</v>
      </c>
      <c r="M26" s="289" t="s">
        <v>15</v>
      </c>
      <c r="N26" s="289" t="s">
        <v>102</v>
      </c>
      <c r="O26" s="305" t="s">
        <v>17</v>
      </c>
      <c r="P26" s="86">
        <f t="shared" si="8"/>
        <v>95</v>
      </c>
      <c r="Q26" s="118">
        <v>341099</v>
      </c>
      <c r="R26" s="114">
        <f t="shared" si="9"/>
        <v>0</v>
      </c>
      <c r="S26" s="120">
        <v>999999</v>
      </c>
      <c r="T26" s="85" t="str">
        <f t="shared" si="12"/>
        <v>00</v>
      </c>
      <c r="U26" s="92">
        <f t="shared" si="10"/>
        <v>2000</v>
      </c>
      <c r="V26" s="121" t="s">
        <v>17</v>
      </c>
      <c r="W26" s="122"/>
      <c r="X26" s="118"/>
      <c r="Y26" s="118"/>
      <c r="Z26" s="123"/>
      <c r="AA26" s="123"/>
      <c r="AB26" s="123"/>
      <c r="AC26" s="124"/>
      <c r="AD26" s="170" t="str">
        <f t="shared" si="6"/>
        <v/>
      </c>
      <c r="AE26" s="23"/>
      <c r="AF26" s="343"/>
      <c r="AG26" s="347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</row>
    <row r="27" spans="1:97" s="3" customFormat="1" x14ac:dyDescent="0.25">
      <c r="A27" s="325"/>
      <c r="B27" s="274">
        <v>95</v>
      </c>
      <c r="C27" s="185">
        <v>189994</v>
      </c>
      <c r="D27" s="127"/>
      <c r="E27" s="317">
        <v>999999</v>
      </c>
      <c r="F27" s="290" t="s">
        <v>15</v>
      </c>
      <c r="G27" s="292">
        <f t="shared" si="11"/>
        <v>2000</v>
      </c>
      <c r="H27" s="306" t="s">
        <v>17</v>
      </c>
      <c r="I27" s="274">
        <v>10</v>
      </c>
      <c r="J27" s="187">
        <v>189994</v>
      </c>
      <c r="K27" s="280" t="str">
        <f t="shared" si="7"/>
        <v/>
      </c>
      <c r="L27" s="290" t="s">
        <v>14</v>
      </c>
      <c r="M27" s="290" t="s">
        <v>15</v>
      </c>
      <c r="N27" s="290" t="s">
        <v>102</v>
      </c>
      <c r="O27" s="306" t="s">
        <v>17</v>
      </c>
      <c r="P27" s="93">
        <f t="shared" si="8"/>
        <v>95</v>
      </c>
      <c r="Q27" s="126">
        <v>341099</v>
      </c>
      <c r="R27" s="113">
        <f t="shared" si="9"/>
        <v>0</v>
      </c>
      <c r="S27" s="128">
        <v>999999</v>
      </c>
      <c r="T27" s="92" t="str">
        <f t="shared" si="12"/>
        <v>00</v>
      </c>
      <c r="U27" s="92">
        <f t="shared" si="10"/>
        <v>2000</v>
      </c>
      <c r="V27" s="133" t="s">
        <v>17</v>
      </c>
      <c r="W27" s="129"/>
      <c r="X27" s="126"/>
      <c r="Y27" s="126"/>
      <c r="Z27" s="130"/>
      <c r="AA27" s="130"/>
      <c r="AB27" s="130"/>
      <c r="AC27" s="134"/>
      <c r="AD27" s="170" t="str">
        <f t="shared" si="6"/>
        <v/>
      </c>
      <c r="AE27" s="15" t="s">
        <v>83</v>
      </c>
      <c r="AF27" s="341"/>
      <c r="AG27" s="348"/>
    </row>
    <row r="28" spans="1:97" x14ac:dyDescent="0.25">
      <c r="A28" s="327"/>
      <c r="B28" s="100">
        <v>95</v>
      </c>
      <c r="C28" s="187">
        <v>189994</v>
      </c>
      <c r="D28" s="102"/>
      <c r="E28" s="315">
        <v>999999</v>
      </c>
      <c r="F28" s="296" t="s">
        <v>15</v>
      </c>
      <c r="G28" s="294">
        <f t="shared" si="11"/>
        <v>2000</v>
      </c>
      <c r="H28" s="298" t="s">
        <v>17</v>
      </c>
      <c r="I28" s="308">
        <v>10</v>
      </c>
      <c r="J28" s="187">
        <v>189994</v>
      </c>
      <c r="K28" s="173" t="str">
        <f t="shared" si="7"/>
        <v/>
      </c>
      <c r="L28" s="296" t="s">
        <v>14</v>
      </c>
      <c r="M28" s="296" t="s">
        <v>15</v>
      </c>
      <c r="N28" s="296" t="s">
        <v>102</v>
      </c>
      <c r="O28" s="298" t="s">
        <v>17</v>
      </c>
      <c r="P28" s="16">
        <f t="shared" si="8"/>
        <v>95</v>
      </c>
      <c r="Q28" s="101">
        <v>341099</v>
      </c>
      <c r="R28" s="114">
        <f t="shared" si="9"/>
        <v>0</v>
      </c>
      <c r="S28" s="103">
        <v>999999</v>
      </c>
      <c r="T28" s="85" t="str">
        <f t="shared" si="12"/>
        <v>00</v>
      </c>
      <c r="U28" s="92">
        <f t="shared" si="10"/>
        <v>2000</v>
      </c>
      <c r="V28" s="106" t="s">
        <v>17</v>
      </c>
      <c r="W28" s="104"/>
      <c r="X28" s="101"/>
      <c r="Y28" s="101"/>
      <c r="Z28" s="115"/>
      <c r="AA28" s="115"/>
      <c r="AB28" s="115"/>
      <c r="AC28" s="116"/>
      <c r="AD28" s="170" t="str">
        <f t="shared" si="6"/>
        <v/>
      </c>
      <c r="AE28" s="22"/>
      <c r="AF28" s="203"/>
      <c r="AG28" s="346"/>
    </row>
    <row r="29" spans="1:97" s="125" customFormat="1" ht="15.75" thickBot="1" x14ac:dyDescent="0.3">
      <c r="A29" s="324"/>
      <c r="B29" s="117">
        <v>95</v>
      </c>
      <c r="C29" s="187">
        <v>189994</v>
      </c>
      <c r="D29" s="119"/>
      <c r="E29" s="310">
        <v>999999</v>
      </c>
      <c r="F29" s="299" t="s">
        <v>15</v>
      </c>
      <c r="G29" s="297">
        <f t="shared" si="11"/>
        <v>2000</v>
      </c>
      <c r="H29" s="300" t="s">
        <v>17</v>
      </c>
      <c r="I29" s="309">
        <v>10</v>
      </c>
      <c r="J29" s="286">
        <v>189994</v>
      </c>
      <c r="K29" s="283" t="str">
        <f t="shared" si="7"/>
        <v/>
      </c>
      <c r="L29" s="289" t="s">
        <v>14</v>
      </c>
      <c r="M29" s="289" t="s">
        <v>15</v>
      </c>
      <c r="N29" s="289" t="s">
        <v>102</v>
      </c>
      <c r="O29" s="305" t="s">
        <v>17</v>
      </c>
      <c r="P29" s="16">
        <f t="shared" si="8"/>
        <v>95</v>
      </c>
      <c r="Q29" s="118">
        <v>341099</v>
      </c>
      <c r="R29" s="114">
        <f t="shared" si="9"/>
        <v>0</v>
      </c>
      <c r="S29" s="120">
        <v>999999</v>
      </c>
      <c r="T29" s="85" t="str">
        <f t="shared" si="12"/>
        <v>00</v>
      </c>
      <c r="U29" s="92">
        <f t="shared" si="10"/>
        <v>2000</v>
      </c>
      <c r="V29" s="121" t="s">
        <v>17</v>
      </c>
      <c r="W29" s="122"/>
      <c r="X29" s="118"/>
      <c r="Y29" s="118"/>
      <c r="Z29" s="123"/>
      <c r="AA29" s="123"/>
      <c r="AB29" s="123"/>
      <c r="AC29" s="124"/>
      <c r="AD29" s="170" t="str">
        <f t="shared" si="6"/>
        <v/>
      </c>
      <c r="AE29" s="23"/>
      <c r="AF29" s="342"/>
      <c r="AG29" s="23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</row>
    <row r="30" spans="1:97" s="3" customFormat="1" x14ac:dyDescent="0.25">
      <c r="A30" s="325"/>
      <c r="B30" s="274">
        <v>95</v>
      </c>
      <c r="C30" s="167"/>
      <c r="D30" s="127"/>
      <c r="E30" s="317">
        <v>999999</v>
      </c>
      <c r="F30" s="301" t="s">
        <v>15</v>
      </c>
      <c r="G30" s="292">
        <f t="shared" si="11"/>
        <v>2000</v>
      </c>
      <c r="H30" s="302" t="s">
        <v>17</v>
      </c>
      <c r="I30" s="274">
        <v>10</v>
      </c>
      <c r="J30" s="285" t="str">
        <f>IF(C30="","kommer automatisk",C30)</f>
        <v>kommer automatisk</v>
      </c>
      <c r="K30" s="284" t="str">
        <f t="shared" si="7"/>
        <v/>
      </c>
      <c r="L30" s="290" t="s">
        <v>14</v>
      </c>
      <c r="M30" s="290" t="s">
        <v>15</v>
      </c>
      <c r="N30" s="290" t="s">
        <v>102</v>
      </c>
      <c r="O30" s="306" t="s">
        <v>17</v>
      </c>
      <c r="P30" s="42">
        <f t="shared" si="8"/>
        <v>95</v>
      </c>
      <c r="Q30" s="126">
        <v>341099</v>
      </c>
      <c r="R30" s="113">
        <f t="shared" si="9"/>
        <v>0</v>
      </c>
      <c r="S30" s="128">
        <v>999999</v>
      </c>
      <c r="T30" s="92" t="str">
        <f t="shared" si="12"/>
        <v>00</v>
      </c>
      <c r="U30" s="92">
        <f t="shared" si="10"/>
        <v>2000</v>
      </c>
      <c r="V30" s="133" t="s">
        <v>17</v>
      </c>
      <c r="W30" s="129"/>
      <c r="X30" s="126"/>
      <c r="Y30" s="126"/>
      <c r="Z30" s="130"/>
      <c r="AA30" s="130"/>
      <c r="AB30" s="130"/>
      <c r="AC30" s="134"/>
      <c r="AD30" s="170" t="str">
        <f t="shared" ref="AD30:AD34" si="13">IF(C30="","",IF(D30="","HUSK AT UDFYLDE OMK.STED",""))</f>
        <v/>
      </c>
      <c r="AE30" s="41" t="s">
        <v>84</v>
      </c>
      <c r="AF30" s="341"/>
      <c r="AG30" s="13"/>
    </row>
    <row r="31" spans="1:97" x14ac:dyDescent="0.25">
      <c r="A31" s="323"/>
      <c r="B31" s="82">
        <v>95</v>
      </c>
      <c r="C31" s="176"/>
      <c r="D31" s="84"/>
      <c r="E31" s="316">
        <v>999999</v>
      </c>
      <c r="F31" s="303" t="s">
        <v>15</v>
      </c>
      <c r="G31" s="294">
        <f t="shared" si="11"/>
        <v>2000</v>
      </c>
      <c r="H31" s="304" t="s">
        <v>17</v>
      </c>
      <c r="I31" s="273">
        <v>10</v>
      </c>
      <c r="J31" s="126" t="str">
        <f t="shared" ref="J31:J34" si="14">IF(C31="","kommer automatisk",C31)</f>
        <v>kommer automatisk</v>
      </c>
      <c r="K31" s="174" t="str">
        <f t="shared" si="7"/>
        <v/>
      </c>
      <c r="L31" s="288" t="s">
        <v>14</v>
      </c>
      <c r="M31" s="288" t="s">
        <v>15</v>
      </c>
      <c r="N31" s="288" t="s">
        <v>102</v>
      </c>
      <c r="O31" s="295" t="s">
        <v>17</v>
      </c>
      <c r="P31" s="16">
        <f t="shared" si="8"/>
        <v>95</v>
      </c>
      <c r="Q31" s="83">
        <v>341099</v>
      </c>
      <c r="R31" s="114">
        <f t="shared" si="9"/>
        <v>0</v>
      </c>
      <c r="S31" s="85">
        <v>999999</v>
      </c>
      <c r="T31" s="85" t="str">
        <f t="shared" si="12"/>
        <v>00</v>
      </c>
      <c r="U31" s="92">
        <f t="shared" si="10"/>
        <v>2000</v>
      </c>
      <c r="V31" s="89" t="s">
        <v>17</v>
      </c>
      <c r="W31" s="86"/>
      <c r="X31" s="83"/>
      <c r="Y31" s="83"/>
      <c r="Z31" s="87"/>
      <c r="AA31" s="87"/>
      <c r="AB31" s="87"/>
      <c r="AC31" s="90"/>
      <c r="AD31" s="170" t="str">
        <f t="shared" si="13"/>
        <v/>
      </c>
      <c r="AE31" s="14"/>
      <c r="AG31" s="14"/>
    </row>
    <row r="32" spans="1:97" x14ac:dyDescent="0.25">
      <c r="A32" s="323"/>
      <c r="B32" s="82">
        <v>95</v>
      </c>
      <c r="C32" s="176"/>
      <c r="D32" s="84"/>
      <c r="E32" s="315">
        <v>999999</v>
      </c>
      <c r="F32" s="303" t="s">
        <v>15</v>
      </c>
      <c r="G32" s="294">
        <f t="shared" si="11"/>
        <v>2000</v>
      </c>
      <c r="H32" s="304" t="s">
        <v>17</v>
      </c>
      <c r="I32" s="273">
        <v>10</v>
      </c>
      <c r="J32" s="126" t="str">
        <f t="shared" si="14"/>
        <v>kommer automatisk</v>
      </c>
      <c r="K32" s="174" t="str">
        <f t="shared" si="7"/>
        <v/>
      </c>
      <c r="L32" s="288" t="s">
        <v>14</v>
      </c>
      <c r="M32" s="288" t="s">
        <v>15</v>
      </c>
      <c r="N32" s="288" t="s">
        <v>102</v>
      </c>
      <c r="O32" s="295" t="s">
        <v>17</v>
      </c>
      <c r="P32" s="16">
        <f t="shared" si="8"/>
        <v>95</v>
      </c>
      <c r="Q32" s="83">
        <v>341099</v>
      </c>
      <c r="R32" s="114">
        <f t="shared" si="9"/>
        <v>0</v>
      </c>
      <c r="S32" s="85">
        <v>999999</v>
      </c>
      <c r="T32" s="85" t="str">
        <f t="shared" si="12"/>
        <v>00</v>
      </c>
      <c r="U32" s="92">
        <f t="shared" si="10"/>
        <v>2000</v>
      </c>
      <c r="V32" s="89" t="s">
        <v>17</v>
      </c>
      <c r="W32" s="86"/>
      <c r="X32" s="83"/>
      <c r="Y32" s="83"/>
      <c r="Z32" s="87"/>
      <c r="AA32" s="87"/>
      <c r="AB32" s="87"/>
      <c r="AC32" s="90"/>
      <c r="AD32" s="170" t="str">
        <f t="shared" si="13"/>
        <v/>
      </c>
      <c r="AE32" s="14"/>
      <c r="AG32" s="14"/>
    </row>
    <row r="33" spans="1:97" x14ac:dyDescent="0.25">
      <c r="A33" s="323"/>
      <c r="B33" s="82">
        <v>95</v>
      </c>
      <c r="C33" s="176"/>
      <c r="D33" s="84"/>
      <c r="E33" s="315">
        <v>999999</v>
      </c>
      <c r="F33" s="303" t="s">
        <v>15</v>
      </c>
      <c r="G33" s="294">
        <f t="shared" si="11"/>
        <v>2000</v>
      </c>
      <c r="H33" s="304" t="s">
        <v>17</v>
      </c>
      <c r="I33" s="273">
        <v>10</v>
      </c>
      <c r="J33" s="126" t="str">
        <f t="shared" si="14"/>
        <v>kommer automatisk</v>
      </c>
      <c r="K33" s="174" t="str">
        <f t="shared" si="7"/>
        <v/>
      </c>
      <c r="L33" s="288" t="s">
        <v>14</v>
      </c>
      <c r="M33" s="288" t="s">
        <v>15</v>
      </c>
      <c r="N33" s="288" t="s">
        <v>102</v>
      </c>
      <c r="O33" s="295" t="s">
        <v>17</v>
      </c>
      <c r="P33" s="16">
        <f t="shared" si="8"/>
        <v>95</v>
      </c>
      <c r="Q33" s="83">
        <v>341099</v>
      </c>
      <c r="R33" s="114">
        <f t="shared" si="9"/>
        <v>0</v>
      </c>
      <c r="S33" s="85">
        <v>999999</v>
      </c>
      <c r="T33" s="85" t="str">
        <f t="shared" si="12"/>
        <v>00</v>
      </c>
      <c r="U33" s="92">
        <f t="shared" si="10"/>
        <v>2000</v>
      </c>
      <c r="V33" s="89" t="s">
        <v>17</v>
      </c>
      <c r="W33" s="86"/>
      <c r="X33" s="83"/>
      <c r="Y33" s="83"/>
      <c r="Z33" s="87"/>
      <c r="AA33" s="87"/>
      <c r="AB33" s="87"/>
      <c r="AC33" s="90"/>
      <c r="AD33" s="170" t="str">
        <f t="shared" si="13"/>
        <v/>
      </c>
      <c r="AE33" s="14"/>
      <c r="AG33" s="14"/>
    </row>
    <row r="34" spans="1:97" ht="15.75" thickBot="1" x14ac:dyDescent="0.3">
      <c r="A34" s="324"/>
      <c r="B34" s="100">
        <v>95</v>
      </c>
      <c r="C34" s="176"/>
      <c r="D34" s="102"/>
      <c r="E34" s="318">
        <v>999999</v>
      </c>
      <c r="F34" s="136" t="s">
        <v>15</v>
      </c>
      <c r="G34" s="197">
        <f t="shared" si="11"/>
        <v>2000</v>
      </c>
      <c r="H34" s="137" t="s">
        <v>17</v>
      </c>
      <c r="I34" s="308">
        <v>10</v>
      </c>
      <c r="J34" s="126" t="str">
        <f t="shared" si="14"/>
        <v>kommer automatisk</v>
      </c>
      <c r="K34" s="174" t="str">
        <f t="shared" si="7"/>
        <v/>
      </c>
      <c r="L34" s="296" t="s">
        <v>14</v>
      </c>
      <c r="M34" s="296" t="s">
        <v>15</v>
      </c>
      <c r="N34" s="288" t="s">
        <v>102</v>
      </c>
      <c r="O34" s="298" t="s">
        <v>17</v>
      </c>
      <c r="P34" s="16">
        <f t="shared" si="8"/>
        <v>95</v>
      </c>
      <c r="Q34" s="101">
        <v>341099</v>
      </c>
      <c r="R34" s="114">
        <f t="shared" si="9"/>
        <v>0</v>
      </c>
      <c r="S34" s="103">
        <v>999999</v>
      </c>
      <c r="T34" s="103" t="str">
        <f t="shared" si="12"/>
        <v>00</v>
      </c>
      <c r="U34" s="92">
        <f t="shared" si="10"/>
        <v>2000</v>
      </c>
      <c r="V34" s="89" t="s">
        <v>17</v>
      </c>
      <c r="W34" s="104"/>
      <c r="X34" s="101"/>
      <c r="Y34" s="101"/>
      <c r="Z34" s="115"/>
      <c r="AA34" s="115"/>
      <c r="AB34" s="115"/>
      <c r="AC34" s="116"/>
      <c r="AD34" s="170" t="str">
        <f t="shared" si="13"/>
        <v/>
      </c>
      <c r="AE34" s="23"/>
      <c r="AG34" s="23"/>
    </row>
    <row r="35" spans="1:97" s="146" customFormat="1" ht="15.75" thickBot="1" x14ac:dyDescent="0.3">
      <c r="A35" s="60">
        <f>SUM(A18:A34)</f>
        <v>0</v>
      </c>
      <c r="B35" s="138"/>
      <c r="C35" s="139"/>
      <c r="D35" s="139"/>
      <c r="E35" s="139"/>
      <c r="F35" s="139"/>
      <c r="G35" s="198"/>
      <c r="H35" s="139"/>
      <c r="I35" s="138"/>
      <c r="J35" s="139"/>
      <c r="K35" s="139"/>
      <c r="L35" s="139"/>
      <c r="M35" s="139"/>
      <c r="N35" s="139"/>
      <c r="O35" s="139"/>
      <c r="P35" s="140"/>
      <c r="Q35" s="141"/>
      <c r="R35" s="141"/>
      <c r="S35" s="141"/>
      <c r="T35" s="141"/>
      <c r="U35" s="141"/>
      <c r="V35" s="141"/>
      <c r="W35" s="142">
        <v>10</v>
      </c>
      <c r="X35" s="143">
        <v>614098</v>
      </c>
      <c r="Y35" s="144" t="s">
        <v>17</v>
      </c>
      <c r="Z35" s="144" t="s">
        <v>14</v>
      </c>
      <c r="AA35" s="144" t="s">
        <v>15</v>
      </c>
      <c r="AB35" s="144" t="s">
        <v>16</v>
      </c>
      <c r="AC35" s="145" t="s">
        <v>17</v>
      </c>
      <c r="AD35" s="171"/>
      <c r="AE35" s="4" t="s">
        <v>85</v>
      </c>
    </row>
    <row r="38" spans="1:97" s="3" customFormat="1" ht="15.75" thickBot="1" x14ac:dyDescent="0.3">
      <c r="A38" s="2" t="s">
        <v>100</v>
      </c>
      <c r="B38" s="253" t="s">
        <v>97</v>
      </c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</row>
    <row r="39" spans="1:97" ht="15.75" thickBot="1" x14ac:dyDescent="0.3">
      <c r="A39" s="37"/>
      <c r="B39" s="250" t="s">
        <v>86</v>
      </c>
      <c r="C39" s="251"/>
      <c r="D39" s="251"/>
      <c r="E39" s="251"/>
      <c r="F39" s="251"/>
      <c r="G39" s="251"/>
      <c r="H39" s="252"/>
      <c r="I39" s="250" t="s">
        <v>87</v>
      </c>
      <c r="J39" s="251"/>
      <c r="K39" s="251"/>
      <c r="L39" s="251"/>
      <c r="M39" s="251"/>
      <c r="N39" s="251"/>
      <c r="O39" s="252"/>
      <c r="P39" s="250" t="s">
        <v>88</v>
      </c>
      <c r="Q39" s="251"/>
      <c r="R39" s="251"/>
      <c r="S39" s="251"/>
      <c r="T39" s="251"/>
      <c r="U39" s="251"/>
      <c r="V39" s="252"/>
      <c r="W39" s="250" t="s">
        <v>1</v>
      </c>
      <c r="X39" s="251"/>
      <c r="Y39" s="251"/>
      <c r="Z39" s="251"/>
      <c r="AA39" s="251"/>
      <c r="AB39" s="251"/>
      <c r="AC39" s="252"/>
      <c r="AE39" s="4"/>
      <c r="AG39" s="6"/>
    </row>
    <row r="40" spans="1:97" ht="15.75" thickBot="1" x14ac:dyDescent="0.3">
      <c r="A40" s="50" t="s">
        <v>5</v>
      </c>
      <c r="B40" s="66" t="s">
        <v>6</v>
      </c>
      <c r="C40" s="67" t="s">
        <v>7</v>
      </c>
      <c r="D40" s="68" t="s">
        <v>8</v>
      </c>
      <c r="E40" s="69" t="s">
        <v>9</v>
      </c>
      <c r="F40" s="69" t="s">
        <v>10</v>
      </c>
      <c r="G40" s="69" t="s">
        <v>11</v>
      </c>
      <c r="H40" s="70" t="s">
        <v>12</v>
      </c>
      <c r="I40" s="66" t="s">
        <v>6</v>
      </c>
      <c r="J40" s="67" t="s">
        <v>7</v>
      </c>
      <c r="K40" s="68" t="s">
        <v>8</v>
      </c>
      <c r="L40" s="69" t="s">
        <v>9</v>
      </c>
      <c r="M40" s="69" t="s">
        <v>10</v>
      </c>
      <c r="N40" s="69" t="s">
        <v>11</v>
      </c>
      <c r="O40" s="70" t="s">
        <v>12</v>
      </c>
      <c r="P40" s="66" t="s">
        <v>6</v>
      </c>
      <c r="Q40" s="67" t="s">
        <v>7</v>
      </c>
      <c r="R40" s="68" t="s">
        <v>8</v>
      </c>
      <c r="S40" s="69" t="s">
        <v>9</v>
      </c>
      <c r="T40" s="69" t="s">
        <v>10</v>
      </c>
      <c r="U40" s="69" t="s">
        <v>11</v>
      </c>
      <c r="V40" s="70" t="s">
        <v>12</v>
      </c>
      <c r="W40" s="66" t="s">
        <v>6</v>
      </c>
      <c r="X40" s="67" t="s">
        <v>7</v>
      </c>
      <c r="Y40" s="68" t="s">
        <v>8</v>
      </c>
      <c r="Z40" s="69" t="s">
        <v>9</v>
      </c>
      <c r="AA40" s="69" t="s">
        <v>10</v>
      </c>
      <c r="AB40" s="69" t="s">
        <v>11</v>
      </c>
      <c r="AC40" s="70" t="s">
        <v>12</v>
      </c>
      <c r="AE40" s="321" t="s">
        <v>108</v>
      </c>
      <c r="AG40" s="6" t="s">
        <v>75</v>
      </c>
    </row>
    <row r="41" spans="1:97" s="3" customFormat="1" x14ac:dyDescent="0.25">
      <c r="A41" s="322"/>
      <c r="B41" s="273">
        <v>10</v>
      </c>
      <c r="C41" s="186">
        <v>189991</v>
      </c>
      <c r="D41" s="91"/>
      <c r="E41" s="288" t="s">
        <v>14</v>
      </c>
      <c r="F41" s="288" t="s">
        <v>15</v>
      </c>
      <c r="G41" s="288" t="s">
        <v>102</v>
      </c>
      <c r="H41" s="295" t="s">
        <v>17</v>
      </c>
      <c r="I41" s="273">
        <v>95</v>
      </c>
      <c r="J41" s="186">
        <v>189991</v>
      </c>
      <c r="K41" s="173" t="str">
        <f>IF(D41="","",D41)</f>
        <v/>
      </c>
      <c r="L41" s="287">
        <v>999999</v>
      </c>
      <c r="M41" s="303" t="s">
        <v>15</v>
      </c>
      <c r="N41" s="294">
        <f>IF(I41=95,2000,1000)</f>
        <v>2000</v>
      </c>
      <c r="O41" s="304" t="s">
        <v>17</v>
      </c>
      <c r="P41" s="93"/>
      <c r="Q41" s="78"/>
      <c r="R41" s="78"/>
      <c r="S41" s="94"/>
      <c r="T41" s="94"/>
      <c r="U41" s="94"/>
      <c r="V41" s="97"/>
      <c r="W41" s="93">
        <f t="shared" ref="W41:W55" si="15">+I41</f>
        <v>95</v>
      </c>
      <c r="X41" s="78">
        <v>341099</v>
      </c>
      <c r="Y41" s="147" t="str">
        <f>+K41</f>
        <v/>
      </c>
      <c r="Z41" s="92">
        <f t="shared" ref="Z41:AC55" si="16">+L41</f>
        <v>999999</v>
      </c>
      <c r="AA41" s="92" t="str">
        <f t="shared" si="16"/>
        <v>00</v>
      </c>
      <c r="AB41" s="92">
        <f t="shared" si="16"/>
        <v>2000</v>
      </c>
      <c r="AC41" s="96" t="str">
        <f t="shared" si="16"/>
        <v>00000</v>
      </c>
      <c r="AD41" s="170" t="str">
        <f t="shared" ref="AD41:AD52" si="17">IF(A41="","",IF(D41="","HUSK AT UDFYLDE OMK.STED",""))</f>
        <v/>
      </c>
      <c r="AE41" s="63" t="s">
        <v>80</v>
      </c>
      <c r="AG41" s="19"/>
    </row>
    <row r="42" spans="1:97" x14ac:dyDescent="0.25">
      <c r="A42" s="323"/>
      <c r="B42" s="82">
        <v>10</v>
      </c>
      <c r="C42" s="186">
        <v>189991</v>
      </c>
      <c r="D42" s="84"/>
      <c r="E42" s="288" t="s">
        <v>14</v>
      </c>
      <c r="F42" s="288" t="s">
        <v>15</v>
      </c>
      <c r="G42" s="288" t="s">
        <v>102</v>
      </c>
      <c r="H42" s="295" t="s">
        <v>17</v>
      </c>
      <c r="I42" s="273">
        <v>95</v>
      </c>
      <c r="J42" s="186">
        <v>189991</v>
      </c>
      <c r="K42" s="173" t="str">
        <f t="shared" ref="K42:K55" si="18">IF(D42="","",D42)</f>
        <v/>
      </c>
      <c r="L42" s="313">
        <v>999999</v>
      </c>
      <c r="M42" s="303" t="s">
        <v>15</v>
      </c>
      <c r="N42" s="294">
        <f t="shared" ref="N42:N55" si="19">IF(I42=95,2000,1000)</f>
        <v>2000</v>
      </c>
      <c r="O42" s="304" t="s">
        <v>17</v>
      </c>
      <c r="P42" s="86"/>
      <c r="Q42" s="83"/>
      <c r="R42" s="83"/>
      <c r="S42" s="87"/>
      <c r="T42" s="87"/>
      <c r="U42" s="87"/>
      <c r="V42" s="90"/>
      <c r="W42" s="86">
        <f t="shared" si="15"/>
        <v>95</v>
      </c>
      <c r="X42" s="83">
        <v>341099</v>
      </c>
      <c r="Y42" s="148" t="str">
        <f t="shared" ref="Y42:Y55" si="20">+K42</f>
        <v/>
      </c>
      <c r="Z42" s="85">
        <f t="shared" si="16"/>
        <v>999999</v>
      </c>
      <c r="AA42" s="85" t="str">
        <f t="shared" si="16"/>
        <v>00</v>
      </c>
      <c r="AB42" s="85">
        <f t="shared" si="16"/>
        <v>2000</v>
      </c>
      <c r="AC42" s="89" t="str">
        <f t="shared" si="16"/>
        <v>00000</v>
      </c>
      <c r="AD42" s="170" t="str">
        <f t="shared" si="17"/>
        <v/>
      </c>
      <c r="AE42" s="14"/>
      <c r="AG42" s="14"/>
    </row>
    <row r="43" spans="1:97" s="132" customFormat="1" ht="15.75" thickBot="1" x14ac:dyDescent="0.3">
      <c r="A43" s="324"/>
      <c r="B43" s="117">
        <v>10</v>
      </c>
      <c r="C43" s="277">
        <v>189991</v>
      </c>
      <c r="D43" s="119"/>
      <c r="E43" s="289" t="s">
        <v>14</v>
      </c>
      <c r="F43" s="289" t="s">
        <v>15</v>
      </c>
      <c r="G43" s="289" t="s">
        <v>102</v>
      </c>
      <c r="H43" s="305" t="s">
        <v>17</v>
      </c>
      <c r="I43" s="309">
        <v>95</v>
      </c>
      <c r="J43" s="276">
        <v>189991</v>
      </c>
      <c r="K43" s="281" t="str">
        <f t="shared" si="18"/>
        <v/>
      </c>
      <c r="L43" s="314">
        <v>999999</v>
      </c>
      <c r="M43" s="299" t="s">
        <v>15</v>
      </c>
      <c r="N43" s="297">
        <f t="shared" si="19"/>
        <v>2000</v>
      </c>
      <c r="O43" s="300" t="s">
        <v>17</v>
      </c>
      <c r="P43" s="122"/>
      <c r="Q43" s="118"/>
      <c r="R43" s="118"/>
      <c r="S43" s="123"/>
      <c r="T43" s="123"/>
      <c r="U43" s="123"/>
      <c r="V43" s="124"/>
      <c r="W43" s="122">
        <f t="shared" si="15"/>
        <v>95</v>
      </c>
      <c r="X43" s="118">
        <v>341099</v>
      </c>
      <c r="Y43" s="148" t="str">
        <f t="shared" si="20"/>
        <v/>
      </c>
      <c r="Z43" s="120">
        <f t="shared" si="16"/>
        <v>999999</v>
      </c>
      <c r="AA43" s="120" t="str">
        <f t="shared" si="16"/>
        <v>00</v>
      </c>
      <c r="AB43" s="120">
        <f t="shared" si="16"/>
        <v>2000</v>
      </c>
      <c r="AC43" s="121" t="str">
        <f t="shared" si="16"/>
        <v>00000</v>
      </c>
      <c r="AD43" s="170" t="str">
        <f t="shared" si="17"/>
        <v/>
      </c>
      <c r="AE43" s="23"/>
      <c r="AF43" s="342"/>
      <c r="AG43" s="23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</row>
    <row r="44" spans="1:97" s="3" customFormat="1" x14ac:dyDescent="0.25">
      <c r="A44" s="325"/>
      <c r="B44" s="274">
        <v>10</v>
      </c>
      <c r="C44" s="185">
        <v>189992</v>
      </c>
      <c r="D44" s="127"/>
      <c r="E44" s="290" t="s">
        <v>14</v>
      </c>
      <c r="F44" s="290" t="s">
        <v>15</v>
      </c>
      <c r="G44" s="290" t="s">
        <v>102</v>
      </c>
      <c r="H44" s="306" t="s">
        <v>17</v>
      </c>
      <c r="I44" s="274">
        <v>95</v>
      </c>
      <c r="J44" s="187">
        <v>189992</v>
      </c>
      <c r="K44" s="280" t="str">
        <f t="shared" si="18"/>
        <v/>
      </c>
      <c r="L44" s="287">
        <v>999999</v>
      </c>
      <c r="M44" s="301" t="s">
        <v>15</v>
      </c>
      <c r="N44" s="292">
        <f t="shared" si="19"/>
        <v>2000</v>
      </c>
      <c r="O44" s="302" t="s">
        <v>17</v>
      </c>
      <c r="P44" s="129"/>
      <c r="Q44" s="126"/>
      <c r="R44" s="126"/>
      <c r="S44" s="130"/>
      <c r="T44" s="130"/>
      <c r="U44" s="130"/>
      <c r="V44" s="134"/>
      <c r="W44" s="129">
        <f t="shared" si="15"/>
        <v>95</v>
      </c>
      <c r="X44" s="126">
        <v>341099</v>
      </c>
      <c r="Y44" s="147" t="str">
        <f t="shared" si="20"/>
        <v/>
      </c>
      <c r="Z44" s="128">
        <f t="shared" si="16"/>
        <v>999999</v>
      </c>
      <c r="AA44" s="128" t="str">
        <f t="shared" si="16"/>
        <v>00</v>
      </c>
      <c r="AB44" s="128">
        <f t="shared" si="16"/>
        <v>2000</v>
      </c>
      <c r="AC44" s="133" t="str">
        <f t="shared" si="16"/>
        <v>00000</v>
      </c>
      <c r="AD44" s="170" t="str">
        <f t="shared" si="17"/>
        <v/>
      </c>
      <c r="AE44" s="41" t="s">
        <v>81</v>
      </c>
      <c r="AF44" s="341"/>
      <c r="AG44" s="13"/>
    </row>
    <row r="45" spans="1:97" x14ac:dyDescent="0.25">
      <c r="A45" s="323"/>
      <c r="B45" s="82">
        <v>10</v>
      </c>
      <c r="C45" s="187">
        <v>189992</v>
      </c>
      <c r="D45" s="84"/>
      <c r="E45" s="288" t="s">
        <v>14</v>
      </c>
      <c r="F45" s="288" t="s">
        <v>15</v>
      </c>
      <c r="G45" s="288" t="s">
        <v>102</v>
      </c>
      <c r="H45" s="295" t="s">
        <v>17</v>
      </c>
      <c r="I45" s="273">
        <v>95</v>
      </c>
      <c r="J45" s="187">
        <v>189992</v>
      </c>
      <c r="K45" s="173" t="str">
        <f t="shared" si="18"/>
        <v/>
      </c>
      <c r="L45" s="310">
        <v>999999</v>
      </c>
      <c r="M45" s="303" t="s">
        <v>15</v>
      </c>
      <c r="N45" s="294">
        <f t="shared" si="19"/>
        <v>2000</v>
      </c>
      <c r="O45" s="304" t="s">
        <v>17</v>
      </c>
      <c r="P45" s="86"/>
      <c r="Q45" s="83"/>
      <c r="R45" s="83"/>
      <c r="S45" s="87"/>
      <c r="T45" s="87"/>
      <c r="U45" s="87"/>
      <c r="V45" s="90"/>
      <c r="W45" s="86">
        <f t="shared" si="15"/>
        <v>95</v>
      </c>
      <c r="X45" s="83">
        <v>341099</v>
      </c>
      <c r="Y45" s="148" t="str">
        <f t="shared" si="20"/>
        <v/>
      </c>
      <c r="Z45" s="85">
        <f t="shared" si="16"/>
        <v>999999</v>
      </c>
      <c r="AA45" s="85" t="str">
        <f t="shared" si="16"/>
        <v>00</v>
      </c>
      <c r="AB45" s="85">
        <f t="shared" si="16"/>
        <v>2000</v>
      </c>
      <c r="AC45" s="89" t="str">
        <f t="shared" si="16"/>
        <v>00000</v>
      </c>
      <c r="AD45" s="170" t="str">
        <f t="shared" si="17"/>
        <v/>
      </c>
      <c r="AE45" s="14"/>
      <c r="AG45" s="14"/>
    </row>
    <row r="46" spans="1:97" s="132" customFormat="1" ht="15.75" thickBot="1" x14ac:dyDescent="0.3">
      <c r="A46" s="324"/>
      <c r="B46" s="117">
        <v>10</v>
      </c>
      <c r="C46" s="286">
        <v>189992</v>
      </c>
      <c r="D46" s="119"/>
      <c r="E46" s="289" t="s">
        <v>14</v>
      </c>
      <c r="F46" s="289" t="s">
        <v>15</v>
      </c>
      <c r="G46" s="289" t="s">
        <v>102</v>
      </c>
      <c r="H46" s="305" t="s">
        <v>17</v>
      </c>
      <c r="I46" s="309">
        <v>95</v>
      </c>
      <c r="J46" s="307">
        <v>189992</v>
      </c>
      <c r="K46" s="281" t="str">
        <f t="shared" si="18"/>
        <v/>
      </c>
      <c r="L46" s="319">
        <v>999999</v>
      </c>
      <c r="M46" s="299" t="s">
        <v>15</v>
      </c>
      <c r="N46" s="297">
        <f t="shared" si="19"/>
        <v>2000</v>
      </c>
      <c r="O46" s="300" t="s">
        <v>17</v>
      </c>
      <c r="P46" s="122"/>
      <c r="Q46" s="118"/>
      <c r="R46" s="118"/>
      <c r="S46" s="123"/>
      <c r="T46" s="123"/>
      <c r="U46" s="123"/>
      <c r="V46" s="124"/>
      <c r="W46" s="122">
        <f t="shared" si="15"/>
        <v>95</v>
      </c>
      <c r="X46" s="118">
        <v>341099</v>
      </c>
      <c r="Y46" s="148" t="str">
        <f t="shared" si="20"/>
        <v/>
      </c>
      <c r="Z46" s="120">
        <f t="shared" si="16"/>
        <v>999999</v>
      </c>
      <c r="AA46" s="120" t="str">
        <f t="shared" si="16"/>
        <v>00</v>
      </c>
      <c r="AB46" s="120">
        <f t="shared" si="16"/>
        <v>2000</v>
      </c>
      <c r="AC46" s="121" t="str">
        <f t="shared" si="16"/>
        <v>00000</v>
      </c>
      <c r="AD46" s="170" t="str">
        <f t="shared" si="17"/>
        <v/>
      </c>
      <c r="AE46" s="23"/>
      <c r="AF46" s="342"/>
      <c r="AG46" s="23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</row>
    <row r="47" spans="1:97" s="3" customFormat="1" x14ac:dyDescent="0.25">
      <c r="A47" s="325"/>
      <c r="B47" s="274">
        <v>10</v>
      </c>
      <c r="C47" s="185">
        <v>189993</v>
      </c>
      <c r="D47" s="127"/>
      <c r="E47" s="290" t="s">
        <v>14</v>
      </c>
      <c r="F47" s="290" t="s">
        <v>15</v>
      </c>
      <c r="G47" s="290" t="s">
        <v>102</v>
      </c>
      <c r="H47" s="306" t="s">
        <v>17</v>
      </c>
      <c r="I47" s="274">
        <v>95</v>
      </c>
      <c r="J47" s="187">
        <v>189993</v>
      </c>
      <c r="K47" s="280" t="str">
        <f t="shared" si="18"/>
        <v/>
      </c>
      <c r="L47" s="313">
        <v>999999</v>
      </c>
      <c r="M47" s="301" t="s">
        <v>15</v>
      </c>
      <c r="N47" s="292">
        <f t="shared" si="19"/>
        <v>2000</v>
      </c>
      <c r="O47" s="302" t="s">
        <v>17</v>
      </c>
      <c r="P47" s="129"/>
      <c r="Q47" s="126"/>
      <c r="R47" s="126"/>
      <c r="S47" s="130"/>
      <c r="T47" s="130"/>
      <c r="U47" s="130"/>
      <c r="V47" s="134"/>
      <c r="W47" s="129">
        <f t="shared" si="15"/>
        <v>95</v>
      </c>
      <c r="X47" s="126">
        <v>341099</v>
      </c>
      <c r="Y47" s="147" t="str">
        <f t="shared" si="20"/>
        <v/>
      </c>
      <c r="Z47" s="128">
        <f t="shared" si="16"/>
        <v>999999</v>
      </c>
      <c r="AA47" s="128" t="str">
        <f t="shared" si="16"/>
        <v>00</v>
      </c>
      <c r="AB47" s="128">
        <f t="shared" si="16"/>
        <v>2000</v>
      </c>
      <c r="AC47" s="133" t="str">
        <f t="shared" si="16"/>
        <v>00000</v>
      </c>
      <c r="AD47" s="170" t="str">
        <f t="shared" si="17"/>
        <v/>
      </c>
      <c r="AE47" s="41" t="s">
        <v>82</v>
      </c>
      <c r="AF47" s="341"/>
      <c r="AG47" s="13"/>
    </row>
    <row r="48" spans="1:97" x14ac:dyDescent="0.25">
      <c r="A48" s="323"/>
      <c r="B48" s="82">
        <v>10</v>
      </c>
      <c r="C48" s="187">
        <v>189993</v>
      </c>
      <c r="D48" s="84"/>
      <c r="E48" s="288" t="s">
        <v>14</v>
      </c>
      <c r="F48" s="288" t="s">
        <v>15</v>
      </c>
      <c r="G48" s="288" t="s">
        <v>102</v>
      </c>
      <c r="H48" s="295" t="s">
        <v>17</v>
      </c>
      <c r="I48" s="273">
        <v>95</v>
      </c>
      <c r="J48" s="187">
        <v>189993</v>
      </c>
      <c r="K48" s="173" t="str">
        <f t="shared" si="18"/>
        <v/>
      </c>
      <c r="L48" s="316">
        <v>999999</v>
      </c>
      <c r="M48" s="303" t="s">
        <v>15</v>
      </c>
      <c r="N48" s="294">
        <f t="shared" si="19"/>
        <v>2000</v>
      </c>
      <c r="O48" s="304" t="s">
        <v>17</v>
      </c>
      <c r="P48" s="86"/>
      <c r="Q48" s="83"/>
      <c r="R48" s="83"/>
      <c r="S48" s="87"/>
      <c r="T48" s="87"/>
      <c r="U48" s="87"/>
      <c r="V48" s="90"/>
      <c r="W48" s="86">
        <f t="shared" si="15"/>
        <v>95</v>
      </c>
      <c r="X48" s="83">
        <v>341099</v>
      </c>
      <c r="Y48" s="148" t="str">
        <f t="shared" si="20"/>
        <v/>
      </c>
      <c r="Z48" s="85">
        <f t="shared" si="16"/>
        <v>999999</v>
      </c>
      <c r="AA48" s="85" t="str">
        <f t="shared" si="16"/>
        <v>00</v>
      </c>
      <c r="AB48" s="85">
        <f t="shared" si="16"/>
        <v>2000</v>
      </c>
      <c r="AC48" s="89" t="str">
        <f t="shared" si="16"/>
        <v>00000</v>
      </c>
      <c r="AD48" s="170" t="str">
        <f t="shared" si="17"/>
        <v/>
      </c>
      <c r="AE48" s="14"/>
      <c r="AG48" s="14"/>
    </row>
    <row r="49" spans="1:97" ht="15.75" thickBot="1" x14ac:dyDescent="0.3">
      <c r="A49" s="324"/>
      <c r="B49" s="117">
        <v>10</v>
      </c>
      <c r="C49" s="286">
        <v>189993</v>
      </c>
      <c r="D49" s="119"/>
      <c r="E49" s="289" t="s">
        <v>14</v>
      </c>
      <c r="F49" s="289" t="s">
        <v>15</v>
      </c>
      <c r="G49" s="289" t="s">
        <v>102</v>
      </c>
      <c r="H49" s="305" t="s">
        <v>17</v>
      </c>
      <c r="I49" s="309">
        <v>95</v>
      </c>
      <c r="J49" s="276">
        <v>189993</v>
      </c>
      <c r="K49" s="281" t="str">
        <f t="shared" si="18"/>
        <v/>
      </c>
      <c r="L49" s="314">
        <v>999999</v>
      </c>
      <c r="M49" s="299" t="s">
        <v>15</v>
      </c>
      <c r="N49" s="297">
        <f t="shared" si="19"/>
        <v>2000</v>
      </c>
      <c r="O49" s="300" t="s">
        <v>17</v>
      </c>
      <c r="P49" s="104"/>
      <c r="Q49" s="101"/>
      <c r="R49" s="101"/>
      <c r="S49" s="115"/>
      <c r="T49" s="115"/>
      <c r="U49" s="115"/>
      <c r="V49" s="116"/>
      <c r="W49" s="122">
        <f t="shared" si="15"/>
        <v>95</v>
      </c>
      <c r="X49" s="118">
        <v>341099</v>
      </c>
      <c r="Y49" s="148" t="str">
        <f t="shared" si="20"/>
        <v/>
      </c>
      <c r="Z49" s="120">
        <f t="shared" si="16"/>
        <v>999999</v>
      </c>
      <c r="AA49" s="120" t="str">
        <f t="shared" si="16"/>
        <v>00</v>
      </c>
      <c r="AB49" s="120">
        <f t="shared" si="16"/>
        <v>2000</v>
      </c>
      <c r="AC49" s="121" t="str">
        <f t="shared" si="16"/>
        <v>00000</v>
      </c>
      <c r="AD49" s="170" t="str">
        <f t="shared" si="17"/>
        <v/>
      </c>
      <c r="AE49" s="23"/>
      <c r="AG49" s="23"/>
    </row>
    <row r="50" spans="1:97" s="3" customFormat="1" x14ac:dyDescent="0.25">
      <c r="A50" s="326"/>
      <c r="B50" s="275">
        <v>10</v>
      </c>
      <c r="C50" s="185">
        <v>189994</v>
      </c>
      <c r="D50" s="149"/>
      <c r="E50" s="291" t="s">
        <v>14</v>
      </c>
      <c r="F50" s="291" t="s">
        <v>15</v>
      </c>
      <c r="G50" s="291" t="s">
        <v>102</v>
      </c>
      <c r="H50" s="293" t="s">
        <v>17</v>
      </c>
      <c r="I50" s="275">
        <v>95</v>
      </c>
      <c r="J50" s="187">
        <v>189994</v>
      </c>
      <c r="K50" s="280" t="str">
        <f t="shared" si="18"/>
        <v/>
      </c>
      <c r="L50" s="317">
        <v>999999</v>
      </c>
      <c r="M50" s="311" t="s">
        <v>15</v>
      </c>
      <c r="N50" s="292">
        <f t="shared" si="19"/>
        <v>2000</v>
      </c>
      <c r="O50" s="312" t="s">
        <v>17</v>
      </c>
      <c r="P50" s="151"/>
      <c r="Q50" s="72"/>
      <c r="R50" s="72"/>
      <c r="S50" s="152"/>
      <c r="T50" s="152"/>
      <c r="U50" s="152"/>
      <c r="V50" s="153"/>
      <c r="W50" s="151">
        <f t="shared" si="15"/>
        <v>95</v>
      </c>
      <c r="X50" s="72">
        <v>341099</v>
      </c>
      <c r="Y50" s="147" t="str">
        <f t="shared" si="20"/>
        <v/>
      </c>
      <c r="Z50" s="150">
        <f t="shared" si="16"/>
        <v>999999</v>
      </c>
      <c r="AA50" s="150" t="str">
        <f t="shared" si="16"/>
        <v>00</v>
      </c>
      <c r="AB50" s="150">
        <f t="shared" si="16"/>
        <v>2000</v>
      </c>
      <c r="AC50" s="154" t="str">
        <f t="shared" si="16"/>
        <v>00000</v>
      </c>
      <c r="AD50" s="170" t="str">
        <f t="shared" si="17"/>
        <v/>
      </c>
      <c r="AE50" s="41" t="s">
        <v>83</v>
      </c>
      <c r="AG50" s="12"/>
    </row>
    <row r="51" spans="1:97" x14ac:dyDescent="0.25">
      <c r="A51" s="323"/>
      <c r="B51" s="82">
        <v>10</v>
      </c>
      <c r="C51" s="187">
        <v>189994</v>
      </c>
      <c r="D51" s="84"/>
      <c r="E51" s="288" t="s">
        <v>14</v>
      </c>
      <c r="F51" s="288" t="s">
        <v>15</v>
      </c>
      <c r="G51" s="288" t="s">
        <v>102</v>
      </c>
      <c r="H51" s="295" t="s">
        <v>17</v>
      </c>
      <c r="I51" s="273">
        <v>95</v>
      </c>
      <c r="J51" s="187">
        <v>189994</v>
      </c>
      <c r="K51" s="173" t="str">
        <f t="shared" si="18"/>
        <v/>
      </c>
      <c r="L51" s="316">
        <v>999999</v>
      </c>
      <c r="M51" s="303" t="s">
        <v>15</v>
      </c>
      <c r="N51" s="294">
        <f t="shared" si="19"/>
        <v>2000</v>
      </c>
      <c r="O51" s="304" t="s">
        <v>17</v>
      </c>
      <c r="P51" s="86"/>
      <c r="Q51" s="83"/>
      <c r="R51" s="83"/>
      <c r="S51" s="87"/>
      <c r="T51" s="87"/>
      <c r="U51" s="87"/>
      <c r="V51" s="90"/>
      <c r="W51" s="86">
        <f t="shared" si="15"/>
        <v>95</v>
      </c>
      <c r="X51" s="83">
        <v>341099</v>
      </c>
      <c r="Y51" s="148" t="str">
        <f t="shared" si="20"/>
        <v/>
      </c>
      <c r="Z51" s="85">
        <f t="shared" si="16"/>
        <v>999999</v>
      </c>
      <c r="AA51" s="85" t="str">
        <f t="shared" si="16"/>
        <v>00</v>
      </c>
      <c r="AB51" s="85">
        <f t="shared" si="16"/>
        <v>2000</v>
      </c>
      <c r="AC51" s="89" t="str">
        <f t="shared" si="16"/>
        <v>00000</v>
      </c>
      <c r="AD51" s="170" t="str">
        <f t="shared" si="17"/>
        <v/>
      </c>
      <c r="AE51" s="14"/>
      <c r="AG51" s="14"/>
    </row>
    <row r="52" spans="1:97" s="132" customFormat="1" ht="15.75" thickBot="1" x14ac:dyDescent="0.3">
      <c r="A52" s="324"/>
      <c r="B52" s="117">
        <v>10</v>
      </c>
      <c r="C52" s="187">
        <v>189994</v>
      </c>
      <c r="D52" s="119"/>
      <c r="E52" s="289" t="s">
        <v>14</v>
      </c>
      <c r="F52" s="289" t="s">
        <v>15</v>
      </c>
      <c r="G52" s="289" t="s">
        <v>102</v>
      </c>
      <c r="H52" s="305" t="s">
        <v>17</v>
      </c>
      <c r="I52" s="309">
        <v>95</v>
      </c>
      <c r="J52" s="276">
        <v>189994</v>
      </c>
      <c r="K52" s="281" t="str">
        <f t="shared" si="18"/>
        <v/>
      </c>
      <c r="L52" s="314">
        <v>999999</v>
      </c>
      <c r="M52" s="299" t="s">
        <v>15</v>
      </c>
      <c r="N52" s="297">
        <f t="shared" si="19"/>
        <v>2000</v>
      </c>
      <c r="O52" s="300" t="s">
        <v>17</v>
      </c>
      <c r="P52" s="122"/>
      <c r="Q52" s="118"/>
      <c r="R52" s="118"/>
      <c r="S52" s="123"/>
      <c r="T52" s="123"/>
      <c r="U52" s="123"/>
      <c r="V52" s="124"/>
      <c r="W52" s="122">
        <f t="shared" si="15"/>
        <v>95</v>
      </c>
      <c r="X52" s="118">
        <v>341099</v>
      </c>
      <c r="Y52" s="148" t="str">
        <f t="shared" si="20"/>
        <v/>
      </c>
      <c r="Z52" s="120">
        <f t="shared" si="16"/>
        <v>999999</v>
      </c>
      <c r="AA52" s="120" t="str">
        <f t="shared" si="16"/>
        <v>00</v>
      </c>
      <c r="AB52" s="120">
        <f t="shared" si="16"/>
        <v>2000</v>
      </c>
      <c r="AC52" s="121" t="str">
        <f t="shared" si="16"/>
        <v>00000</v>
      </c>
      <c r="AD52" s="170" t="str">
        <f t="shared" si="17"/>
        <v/>
      </c>
      <c r="AE52" s="23"/>
      <c r="AF52" s="342"/>
      <c r="AG52" s="23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</row>
    <row r="53" spans="1:97" s="3" customFormat="1" x14ac:dyDescent="0.25">
      <c r="A53" s="325"/>
      <c r="B53" s="274">
        <v>10</v>
      </c>
      <c r="C53" s="167"/>
      <c r="D53" s="127"/>
      <c r="E53" s="290" t="s">
        <v>14</v>
      </c>
      <c r="F53" s="290" t="s">
        <v>15</v>
      </c>
      <c r="G53" s="290" t="s">
        <v>102</v>
      </c>
      <c r="H53" s="306" t="s">
        <v>17</v>
      </c>
      <c r="I53" s="274">
        <v>95</v>
      </c>
      <c r="J53" s="187" t="str">
        <f>IF(C53="","kommer automatisk",C53)</f>
        <v>kommer automatisk</v>
      </c>
      <c r="K53" s="280" t="str">
        <f t="shared" si="18"/>
        <v/>
      </c>
      <c r="L53" s="287">
        <v>999999</v>
      </c>
      <c r="M53" s="301" t="s">
        <v>15</v>
      </c>
      <c r="N53" s="292">
        <f t="shared" si="19"/>
        <v>2000</v>
      </c>
      <c r="O53" s="302" t="s">
        <v>17</v>
      </c>
      <c r="P53" s="129"/>
      <c r="Q53" s="126"/>
      <c r="R53" s="126"/>
      <c r="S53" s="130"/>
      <c r="T53" s="130"/>
      <c r="U53" s="130"/>
      <c r="V53" s="134"/>
      <c r="W53" s="129">
        <f t="shared" si="15"/>
        <v>95</v>
      </c>
      <c r="X53" s="126">
        <v>341099</v>
      </c>
      <c r="Y53" s="147" t="str">
        <f t="shared" si="20"/>
        <v/>
      </c>
      <c r="Z53" s="128">
        <f t="shared" si="16"/>
        <v>999999</v>
      </c>
      <c r="AA53" s="128" t="str">
        <f t="shared" si="16"/>
        <v>00</v>
      </c>
      <c r="AB53" s="128">
        <f t="shared" si="16"/>
        <v>2000</v>
      </c>
      <c r="AC53" s="133" t="str">
        <f t="shared" si="16"/>
        <v>00000</v>
      </c>
      <c r="AD53" s="170" t="str">
        <f t="shared" ref="AD53:AD55" si="21">IF(C53="","",IF(D53="","HUSK AT UDFYLDE OMK.STED",""))</f>
        <v/>
      </c>
      <c r="AE53" s="41" t="s">
        <v>84</v>
      </c>
      <c r="AF53" s="344"/>
      <c r="AG53" s="12"/>
    </row>
    <row r="54" spans="1:97" x14ac:dyDescent="0.25">
      <c r="A54" s="323"/>
      <c r="B54" s="82">
        <v>10</v>
      </c>
      <c r="C54" s="176"/>
      <c r="D54" s="84"/>
      <c r="E54" s="288" t="s">
        <v>14</v>
      </c>
      <c r="F54" s="288" t="s">
        <v>15</v>
      </c>
      <c r="G54" s="288" t="s">
        <v>102</v>
      </c>
      <c r="H54" s="295" t="s">
        <v>17</v>
      </c>
      <c r="I54" s="273">
        <v>95</v>
      </c>
      <c r="J54" s="187" t="str">
        <f t="shared" ref="J54:J55" si="22">IF(C54="","kommer automatisk",C54)</f>
        <v>kommer automatisk</v>
      </c>
      <c r="K54" s="174" t="str">
        <f t="shared" si="18"/>
        <v/>
      </c>
      <c r="L54" s="313">
        <v>999999</v>
      </c>
      <c r="M54" s="303" t="s">
        <v>15</v>
      </c>
      <c r="N54" s="294">
        <f t="shared" si="19"/>
        <v>2000</v>
      </c>
      <c r="O54" s="304" t="s">
        <v>17</v>
      </c>
      <c r="P54" s="86"/>
      <c r="Q54" s="83"/>
      <c r="R54" s="83"/>
      <c r="S54" s="87"/>
      <c r="T54" s="87"/>
      <c r="U54" s="87"/>
      <c r="V54" s="90"/>
      <c r="W54" s="86">
        <f t="shared" si="15"/>
        <v>95</v>
      </c>
      <c r="X54" s="83">
        <v>341099</v>
      </c>
      <c r="Y54" s="148" t="str">
        <f t="shared" si="20"/>
        <v/>
      </c>
      <c r="Z54" s="85">
        <f t="shared" si="16"/>
        <v>999999</v>
      </c>
      <c r="AA54" s="85" t="str">
        <f t="shared" si="16"/>
        <v>00</v>
      </c>
      <c r="AB54" s="85">
        <f t="shared" si="16"/>
        <v>2000</v>
      </c>
      <c r="AC54" s="89" t="str">
        <f t="shared" si="16"/>
        <v>00000</v>
      </c>
      <c r="AD54" s="170" t="str">
        <f t="shared" si="21"/>
        <v/>
      </c>
      <c r="AE54" s="14"/>
      <c r="AG54" s="14"/>
    </row>
    <row r="55" spans="1:97" ht="15.75" thickBot="1" x14ac:dyDescent="0.3">
      <c r="A55" s="324"/>
      <c r="B55" s="117">
        <v>10</v>
      </c>
      <c r="C55" s="176"/>
      <c r="D55" s="119"/>
      <c r="E55" s="289" t="s">
        <v>14</v>
      </c>
      <c r="F55" s="289" t="s">
        <v>15</v>
      </c>
      <c r="G55" s="289" t="s">
        <v>102</v>
      </c>
      <c r="H55" s="305" t="s">
        <v>17</v>
      </c>
      <c r="I55" s="309">
        <v>95</v>
      </c>
      <c r="J55" s="276" t="str">
        <f t="shared" si="22"/>
        <v>kommer automatisk</v>
      </c>
      <c r="K55" s="282" t="str">
        <f t="shared" si="18"/>
        <v/>
      </c>
      <c r="L55" s="314">
        <v>999999</v>
      </c>
      <c r="M55" s="299" t="s">
        <v>15</v>
      </c>
      <c r="N55" s="297">
        <f t="shared" si="19"/>
        <v>2000</v>
      </c>
      <c r="O55" s="300" t="s">
        <v>17</v>
      </c>
      <c r="P55" s="104"/>
      <c r="Q55" s="101"/>
      <c r="R55" s="101"/>
      <c r="S55" s="115"/>
      <c r="T55" s="115"/>
      <c r="U55" s="115"/>
      <c r="V55" s="116"/>
      <c r="W55" s="122">
        <f t="shared" si="15"/>
        <v>95</v>
      </c>
      <c r="X55" s="118">
        <v>341099</v>
      </c>
      <c r="Y55" s="148" t="str">
        <f t="shared" si="20"/>
        <v/>
      </c>
      <c r="Z55" s="120">
        <f t="shared" si="16"/>
        <v>999999</v>
      </c>
      <c r="AA55" s="120" t="str">
        <f t="shared" si="16"/>
        <v>00</v>
      </c>
      <c r="AB55" s="120">
        <f t="shared" si="16"/>
        <v>2000</v>
      </c>
      <c r="AC55" s="121" t="str">
        <f t="shared" si="16"/>
        <v>00000</v>
      </c>
      <c r="AD55" s="170" t="str">
        <f t="shared" si="21"/>
        <v/>
      </c>
      <c r="AE55" s="23"/>
      <c r="AG55" s="23"/>
    </row>
    <row r="56" spans="1:97" ht="15.75" thickBot="1" x14ac:dyDescent="0.3">
      <c r="A56" s="168">
        <f>SUM(A41:A55)</f>
        <v>0</v>
      </c>
      <c r="B56" s="108"/>
      <c r="C56" s="61"/>
      <c r="D56" s="132"/>
      <c r="E56" s="132"/>
      <c r="F56" s="132"/>
      <c r="G56" s="132"/>
      <c r="H56" s="155"/>
      <c r="I56" s="108"/>
      <c r="J56" s="132"/>
      <c r="K56" s="132"/>
      <c r="L56" s="132"/>
      <c r="M56" s="132"/>
      <c r="N56" s="132"/>
      <c r="O56" s="132"/>
      <c r="P56" s="156">
        <v>10</v>
      </c>
      <c r="Q56" s="157">
        <v>614098</v>
      </c>
      <c r="R56" s="158" t="s">
        <v>17</v>
      </c>
      <c r="S56" s="158" t="s">
        <v>14</v>
      </c>
      <c r="T56" s="158" t="s">
        <v>15</v>
      </c>
      <c r="U56" s="158" t="s">
        <v>16</v>
      </c>
      <c r="V56" s="159" t="s">
        <v>17</v>
      </c>
      <c r="W56" s="132"/>
      <c r="X56" s="132"/>
      <c r="Y56" s="132"/>
      <c r="Z56" s="132"/>
      <c r="AA56" s="132"/>
      <c r="AB56" s="132"/>
      <c r="AC56" s="155"/>
      <c r="AD56" s="172"/>
      <c r="AE56" s="9" t="s">
        <v>85</v>
      </c>
    </row>
    <row r="58" spans="1:97" x14ac:dyDescent="0.25">
      <c r="A58" s="33"/>
    </row>
    <row r="59" spans="1:97" x14ac:dyDescent="0.25">
      <c r="A59" s="33">
        <f>A13+A35+A56</f>
        <v>0</v>
      </c>
      <c r="B59" s="1" t="s">
        <v>72</v>
      </c>
    </row>
  </sheetData>
  <mergeCells count="15">
    <mergeCell ref="B39:H39"/>
    <mergeCell ref="I39:O39"/>
    <mergeCell ref="P39:V39"/>
    <mergeCell ref="W39:AC39"/>
    <mergeCell ref="B2:AC2"/>
    <mergeCell ref="B3:H3"/>
    <mergeCell ref="I3:O3"/>
    <mergeCell ref="P3:V3"/>
    <mergeCell ref="W3:AC3"/>
    <mergeCell ref="B15:AC15"/>
    <mergeCell ref="B16:H16"/>
    <mergeCell ref="I16:O16"/>
    <mergeCell ref="P16:V16"/>
    <mergeCell ref="W16:AC16"/>
    <mergeCell ref="B38:AC38"/>
  </mergeCells>
  <phoneticPr fontId="15" type="noConversion"/>
  <conditionalFormatting sqref="C5:C7">
    <cfRule type="cellIs" dxfId="26" priority="61" operator="notEqual">
      <formula>161099</formula>
    </cfRule>
  </conditionalFormatting>
  <conditionalFormatting sqref="C18:C20">
    <cfRule type="cellIs" dxfId="25" priority="48" operator="notEqual">
      <formula>189991</formula>
    </cfRule>
  </conditionalFormatting>
  <conditionalFormatting sqref="C21:C23">
    <cfRule type="cellIs" dxfId="24" priority="45" operator="notEqual">
      <formula>189992</formula>
    </cfRule>
  </conditionalFormatting>
  <conditionalFormatting sqref="C24:C26">
    <cfRule type="cellIs" dxfId="23" priority="42" operator="notEqual">
      <formula>189993</formula>
    </cfRule>
  </conditionalFormatting>
  <conditionalFormatting sqref="C27:C29">
    <cfRule type="cellIs" dxfId="22" priority="39" operator="notEqual">
      <formula>189994</formula>
    </cfRule>
  </conditionalFormatting>
  <conditionalFormatting sqref="C41:C43">
    <cfRule type="cellIs" dxfId="21" priority="11" operator="notEqual">
      <formula>189991</formula>
    </cfRule>
  </conditionalFormatting>
  <conditionalFormatting sqref="C44:C46">
    <cfRule type="cellIs" dxfId="20" priority="9" operator="notEqual">
      <formula>189992</formula>
    </cfRule>
  </conditionalFormatting>
  <conditionalFormatting sqref="C47:C49">
    <cfRule type="cellIs" dxfId="19" priority="8" operator="notEqual">
      <formula>189993</formula>
    </cfRule>
  </conditionalFormatting>
  <conditionalFormatting sqref="C50:C52">
    <cfRule type="cellIs" dxfId="18" priority="7" operator="notEqual">
      <formula>189994</formula>
    </cfRule>
  </conditionalFormatting>
  <conditionalFormatting sqref="E5:E12">
    <cfRule type="cellIs" dxfId="17" priority="57" operator="notEqual">
      <formula>999999</formula>
    </cfRule>
  </conditionalFormatting>
  <conditionalFormatting sqref="E18:E34">
    <cfRule type="cellIs" dxfId="16" priority="33" operator="notEqual">
      <formula>999999</formula>
    </cfRule>
  </conditionalFormatting>
  <conditionalFormatting sqref="I5:I13">
    <cfRule type="notContainsText" dxfId="15" priority="55" operator="notContains" text="10">
      <formula>ISERROR(SEARCH("10",I5))</formula>
    </cfRule>
  </conditionalFormatting>
  <conditionalFormatting sqref="J5:J13">
    <cfRule type="cellIs" dxfId="14" priority="54" operator="notEqual">
      <formula>969099</formula>
    </cfRule>
  </conditionalFormatting>
  <conditionalFormatting sqref="J18:J20">
    <cfRule type="cellIs" dxfId="13" priority="6" operator="notEqual">
      <formula>189991</formula>
    </cfRule>
  </conditionalFormatting>
  <conditionalFormatting sqref="J21:J23">
    <cfRule type="cellIs" dxfId="12" priority="44" operator="notEqual">
      <formula>189992</formula>
    </cfRule>
  </conditionalFormatting>
  <conditionalFormatting sqref="J24:J26">
    <cfRule type="cellIs" dxfId="11" priority="41" operator="notEqual">
      <formula>189993</formula>
    </cfRule>
  </conditionalFormatting>
  <conditionalFormatting sqref="J27:J29">
    <cfRule type="cellIs" dxfId="10" priority="38" operator="notEqual">
      <formula>189994</formula>
    </cfRule>
  </conditionalFormatting>
  <conditionalFormatting sqref="J41:J43">
    <cfRule type="cellIs" dxfId="9" priority="31" operator="notEqual">
      <formula>189991</formula>
    </cfRule>
  </conditionalFormatting>
  <conditionalFormatting sqref="J44:J46">
    <cfRule type="cellIs" dxfId="8" priority="29" operator="notEqual">
      <formula>189992</formula>
    </cfRule>
  </conditionalFormatting>
  <conditionalFormatting sqref="J47:J49">
    <cfRule type="cellIs" dxfId="7" priority="27" operator="notEqual">
      <formula>189993</formula>
    </cfRule>
  </conditionalFormatting>
  <conditionalFormatting sqref="J50:J52">
    <cfRule type="cellIs" dxfId="0" priority="25" operator="notEqual">
      <formula>189994</formula>
    </cfRule>
  </conditionalFormatting>
  <conditionalFormatting sqref="K5:K13">
    <cfRule type="notContainsText" dxfId="6" priority="5" operator="notContains" text="00000">
      <formula>ISERROR(SEARCH("00000",K5))</formula>
    </cfRule>
  </conditionalFormatting>
  <conditionalFormatting sqref="L5:L13">
    <cfRule type="notContainsText" dxfId="5" priority="1" operator="notContains" text="000000">
      <formula>ISERROR(SEARCH("000000",L5))</formula>
    </cfRule>
  </conditionalFormatting>
  <conditionalFormatting sqref="L41:L55">
    <cfRule type="cellIs" dxfId="4" priority="22" operator="notEqual">
      <formula>999999</formula>
    </cfRule>
  </conditionalFormatting>
  <conditionalFormatting sqref="M5:M13">
    <cfRule type="notContainsText" dxfId="3" priority="2" operator="notContains" text="00">
      <formula>ISERROR(SEARCH("00",M5))</formula>
    </cfRule>
  </conditionalFormatting>
  <conditionalFormatting sqref="N5:N13">
    <cfRule type="notContainsText" dxfId="2" priority="3" operator="notContains" text="0000">
      <formula>ISERROR(SEARCH("0000",N5))</formula>
    </cfRule>
  </conditionalFormatting>
  <conditionalFormatting sqref="O5:O13">
    <cfRule type="notContainsText" dxfId="1" priority="4" operator="notContains" text="00000">
      <formula>ISERROR(SEARCH("00000",O5))</formula>
    </cfRule>
  </conditionalFormatting>
  <dataValidations count="1">
    <dataValidation type="whole" allowBlank="1" showInputMessage="1" showErrorMessage="1" error="Du har anvendt en forkert artskonto - du skal vælge en udgiftsart. Tjek evt. kontoplan på økonomiafdelingens hjemmeside. _x000a__x000a_" prompt="tast en art" sqref="C53:C55 C8:C12 C30:C34" xr:uid="{00000000-0002-0000-0200-000000000000}">
      <formula1>220000</formula1>
      <formula2>234099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11" sqref="E1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2810CAD51EB4EA28E0A4BD4A3E610" ma:contentTypeVersion="11" ma:contentTypeDescription="Opret et nyt dokument." ma:contentTypeScope="" ma:versionID="7cb9a6ccda515d1bd7be4c8b4caea1bc">
  <xsd:schema xmlns:xsd="http://www.w3.org/2001/XMLSchema" xmlns:xs="http://www.w3.org/2001/XMLSchema" xmlns:p="http://schemas.microsoft.com/office/2006/metadata/properties" xmlns:ns3="d33d673b-0565-4eb0-a7ca-094afc7054c9" xmlns:ns4="a1431d83-7684-4369-84b0-a2abf66ced9c" targetNamespace="http://schemas.microsoft.com/office/2006/metadata/properties" ma:root="true" ma:fieldsID="346d445e57d129662497d20234a3a7f4" ns3:_="" ns4:_="">
    <xsd:import namespace="d33d673b-0565-4eb0-a7ca-094afc7054c9"/>
    <xsd:import namespace="a1431d83-7684-4369-84b0-a2abf66ced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d673b-0565-4eb0-a7ca-094afc7054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31d83-7684-4369-84b0-a2abf66ced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3FA678-CCE6-42F5-A001-E224CF447842}">
  <ds:schemaRefs>
    <ds:schemaRef ds:uri="d33d673b-0565-4eb0-a7ca-094afc7054c9"/>
    <ds:schemaRef ds:uri="http://purl.org/dc/terms/"/>
    <ds:schemaRef ds:uri="http://schemas.openxmlformats.org/package/2006/metadata/core-properties"/>
    <ds:schemaRef ds:uri="a1431d83-7684-4369-84b0-a2abf66ced9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C7E1DA-BC3B-4D88-A1ED-F7904D90A7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1DCA87-3704-4E85-8844-9007CDDE9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d673b-0565-4eb0-a7ca-094afc7054c9"/>
    <ds:schemaRef ds:uri="a1431d83-7684-4369-84b0-a2abf66ced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RULLELISTER</vt:lpstr>
      <vt:lpstr>Periodisering uk10 og 90</vt:lpstr>
      <vt:lpstr>Periodisering UK95 og 97</vt:lpstr>
      <vt:lpstr>Dokumentation</vt:lpstr>
    </vt:vector>
  </TitlesOfParts>
  <Company>Aalborg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Elsebeth Jensen</dc:creator>
  <cp:lastModifiedBy>Ida Vith Johnsen</cp:lastModifiedBy>
  <dcterms:created xsi:type="dcterms:W3CDTF">2018-11-22T11:30:09Z</dcterms:created>
  <dcterms:modified xsi:type="dcterms:W3CDTF">2026-01-28T11:54:14Z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0x0101006702810CAD51EB4EA28E0A4BD4A3E610</vt:lpwstr>
  </property>
</Properties>
</file>